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U:\Pôle Carrière, retraite, action sociale\Expertise RH\Modèles\Outils\Retraite et cessation de fonction\"/>
    </mc:Choice>
  </mc:AlternateContent>
  <xr:revisionPtr revIDLastSave="0" documentId="13_ncr:1_{97F83A9C-FD6F-4176-BCD0-50D00734FD8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9" i="1"/>
  <c r="B21" i="1"/>
  <c r="B15" i="1"/>
  <c r="C7" i="1" l="1"/>
  <c r="C15" i="1" l="1"/>
  <c r="C29" i="1"/>
  <c r="C17" i="1"/>
  <c r="C19" i="1"/>
  <c r="C21" i="1"/>
  <c r="C33" i="1"/>
  <c r="B23" i="1"/>
  <c r="C25" i="1" l="1"/>
  <c r="B33" i="1" s="1"/>
</calcChain>
</file>

<file path=xl/sharedStrings.xml><?xml version="1.0" encoding="utf-8"?>
<sst xmlns="http://schemas.openxmlformats.org/spreadsheetml/2006/main" count="18" uniqueCount="18">
  <si>
    <t>Simulateur // Indemnité de rupture conventionnelle</t>
  </si>
  <si>
    <t>❷ Rémunération mensuelle brute de l'agent = ❶ divisé par 12</t>
  </si>
  <si>
    <t>❶ Rémunération annuelle brute perçue par l'agent au cours de l'année civile précédent celle de la date d'effet de la rupture conventionnelle</t>
  </si>
  <si>
    <t>Calcul de l'indemnité</t>
  </si>
  <si>
    <t>Montant minimum de l'indemnité</t>
  </si>
  <si>
    <t>1/4 de mois de rémunération brute jusqu'à 10 ans</t>
  </si>
  <si>
    <t>2/5 de mois de rémunération brute à partir de 10 ans et jusqu'à 15 ans</t>
  </si>
  <si>
    <t>1/2 de mois de rémunération brute à partir de 15 ans et jusqu'à 20 ans</t>
  </si>
  <si>
    <t>3/5 de mois de rémunération à partir de 20 ans et jusqu'à 24 ans</t>
  </si>
  <si>
    <t>Total maximum 24 ans</t>
  </si>
  <si>
    <t>Montant minimum</t>
  </si>
  <si>
    <t>Montant maximum de l'indemnité</t>
  </si>
  <si>
    <t>Le montant de l'indemnité à verser à l'agent se négocie entre</t>
  </si>
  <si>
    <t>minimum</t>
  </si>
  <si>
    <t>maximum</t>
  </si>
  <si>
    <t>Cellules jaunes à compléter</t>
  </si>
  <si>
    <r>
      <rPr>
        <sz val="10"/>
        <color theme="1"/>
        <rFont val="Calibri"/>
        <family val="2"/>
      </rPr>
      <t>❹</t>
    </r>
    <r>
      <rPr>
        <sz val="10"/>
        <color theme="1"/>
        <rFont val="Franklin Gothic Book"/>
        <family val="2"/>
      </rPr>
      <t xml:space="preserve"> Année d'ancienneté de l'agent</t>
    </r>
  </si>
  <si>
    <t>Montant maximum de l'indemnité (❷ x ❹ dans la limite de 24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</si>
</sst>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0"/>
      <color theme="1"/>
      <name val="Franklin Gothic Demi"/>
      <family val="2"/>
    </font>
    <font>
      <sz val="16"/>
      <color theme="1"/>
      <name val="Franklin Gothic Demi"/>
      <family val="2"/>
    </font>
    <font>
      <sz val="12"/>
      <color theme="1"/>
      <name val="Franklin Gothic Demi"/>
      <family val="2"/>
    </font>
    <font>
      <b/>
      <sz val="10"/>
      <color theme="1"/>
      <name val="Franklin Gothic Book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right" vertical="center" wrapText="1"/>
    </xf>
    <xf numFmtId="164" fontId="5" fillId="6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4286250</xdr:colOff>
      <xdr:row>34</xdr:row>
      <xdr:rowOff>0</xdr:rowOff>
    </xdr:from>
    <xdr:to>
      <xdr:col>3</xdr:col>
      <xdr:colOff>0</xdr:colOff>
      <xdr:row>40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8E6D25-FE52-49AD-BDA6-779A41B0B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6086475"/>
          <a:ext cx="26479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showGridLines="0" tabSelected="1" workbookViewId="0">
      <selection activeCell="C5" sqref="C5"/>
    </sheetView>
  </sheetViews>
  <sheetFormatPr baseColWidth="10" defaultColWidth="9.140625" defaultRowHeight="13.5" x14ac:dyDescent="0.25"/>
  <cols>
    <col min="1" max="1" width="66.42578125" style="1" customWidth="1"/>
    <col min="2" max="2" width="18.5703125" style="2" customWidth="1"/>
    <col min="3" max="3" width="19" style="2" customWidth="1"/>
    <col min="4" max="16384" width="9.140625" style="2"/>
  </cols>
  <sheetData>
    <row r="1" spans="1:3" ht="21.75" thickBot="1" x14ac:dyDescent="0.3">
      <c r="A1" s="18" t="s">
        <v>0</v>
      </c>
      <c r="B1" s="19"/>
      <c r="C1" s="20"/>
    </row>
    <row r="3" spans="1:3" ht="28.5" customHeight="1" x14ac:dyDescent="0.25">
      <c r="C3" s="14" t="s">
        <v>15</v>
      </c>
    </row>
    <row r="5" spans="1:3" ht="30" customHeight="1" x14ac:dyDescent="0.25">
      <c r="A5" s="28" t="s">
        <v>2</v>
      </c>
      <c r="B5" s="29"/>
      <c r="C5" s="16">
        <v>12000</v>
      </c>
    </row>
    <row r="7" spans="1:3" x14ac:dyDescent="0.25">
      <c r="A7" s="28" t="s">
        <v>1</v>
      </c>
      <c r="B7" s="29"/>
      <c r="C7" s="15">
        <f>C5/12</f>
        <v>1000</v>
      </c>
    </row>
    <row r="9" spans="1:3" x14ac:dyDescent="0.25">
      <c r="A9" s="28" t="s">
        <v>16</v>
      </c>
      <c r="B9" s="29"/>
      <c r="C9" s="17">
        <v>30</v>
      </c>
    </row>
    <row r="10" spans="1:3" ht="14.25" thickBot="1" x14ac:dyDescent="0.3"/>
    <row r="11" spans="1:3" ht="17.25" thickBot="1" x14ac:dyDescent="0.3">
      <c r="A11" s="21" t="s">
        <v>3</v>
      </c>
      <c r="B11" s="22"/>
      <c r="C11" s="23"/>
    </row>
    <row r="13" spans="1:3" x14ac:dyDescent="0.25">
      <c r="A13" s="24" t="s">
        <v>4</v>
      </c>
      <c r="B13" s="24"/>
      <c r="C13" s="24"/>
    </row>
    <row r="15" spans="1:3" x14ac:dyDescent="0.25">
      <c r="A15" s="4" t="s">
        <v>5</v>
      </c>
      <c r="B15" s="5">
        <f>IF(C9&gt;10,10,C9)</f>
        <v>10</v>
      </c>
      <c r="C15" s="3">
        <f>C7/4*B15</f>
        <v>2500</v>
      </c>
    </row>
    <row r="16" spans="1:3" x14ac:dyDescent="0.25">
      <c r="C16" s="6"/>
    </row>
    <row r="17" spans="1:3" x14ac:dyDescent="0.25">
      <c r="A17" s="4" t="s">
        <v>6</v>
      </c>
      <c r="B17" s="5">
        <f>IF(AND(C9&gt;10,C9&lt;=15),C9-10,IF(C9&lt;=10,0,IF(C9&gt;15,5)))</f>
        <v>5</v>
      </c>
      <c r="C17" s="3">
        <f>C7*2/5*B17</f>
        <v>2000</v>
      </c>
    </row>
    <row r="18" spans="1:3" x14ac:dyDescent="0.25">
      <c r="C18" s="6"/>
    </row>
    <row r="19" spans="1:3" x14ac:dyDescent="0.25">
      <c r="A19" s="4" t="s">
        <v>7</v>
      </c>
      <c r="B19" s="5">
        <f>IF(AND(C9&gt;15,C9&lt;=20),C9-15,IF(C9&lt;=15,0,IF(C9&gt;20,5)))</f>
        <v>5</v>
      </c>
      <c r="C19" s="3">
        <f>C7/2*B19</f>
        <v>2500</v>
      </c>
    </row>
    <row r="20" spans="1:3" x14ac:dyDescent="0.25">
      <c r="C20" s="6"/>
    </row>
    <row r="21" spans="1:3" x14ac:dyDescent="0.25">
      <c r="A21" s="4" t="s">
        <v>8</v>
      </c>
      <c r="B21" s="5">
        <f>IF(AND(C9&gt;20,C9&lt;=24),C9-20,IF(C9&lt;=20,0,IF(C9&gt;24,4)))</f>
        <v>4</v>
      </c>
      <c r="C21" s="3">
        <f>C7*3/5*B21</f>
        <v>2400</v>
      </c>
    </row>
    <row r="22" spans="1:3" x14ac:dyDescent="0.25">
      <c r="A22" s="7"/>
      <c r="B22" s="8"/>
      <c r="C22" s="8"/>
    </row>
    <row r="23" spans="1:3" x14ac:dyDescent="0.25">
      <c r="A23" s="9" t="s">
        <v>9</v>
      </c>
      <c r="B23" s="5">
        <f>B15+B17+B19+B21</f>
        <v>24</v>
      </c>
    </row>
    <row r="25" spans="1:3" ht="15" customHeight="1" x14ac:dyDescent="0.25">
      <c r="A25" s="27" t="s">
        <v>10</v>
      </c>
      <c r="B25" s="27"/>
      <c r="C25" s="3">
        <f>C15+C17+C19+C21</f>
        <v>9400</v>
      </c>
    </row>
    <row r="27" spans="1:3" x14ac:dyDescent="0.25">
      <c r="A27" s="24" t="s">
        <v>11</v>
      </c>
      <c r="B27" s="24"/>
      <c r="C27" s="24"/>
    </row>
    <row r="29" spans="1:3" ht="15.75" customHeight="1" x14ac:dyDescent="0.25">
      <c r="A29" s="25" t="s">
        <v>17</v>
      </c>
      <c r="B29" s="26"/>
      <c r="C29" s="3">
        <f>IF(C9&lt;=24,C7*C9,IF(C9&gt;24,C7*24))</f>
        <v>24000</v>
      </c>
    </row>
    <row r="32" spans="1:3" x14ac:dyDescent="0.25">
      <c r="A32" s="10"/>
      <c r="B32" s="11" t="s">
        <v>13</v>
      </c>
      <c r="C32" s="11" t="s">
        <v>14</v>
      </c>
    </row>
    <row r="33" spans="1:3" x14ac:dyDescent="0.25">
      <c r="A33" s="12" t="s">
        <v>12</v>
      </c>
      <c r="B33" s="13">
        <f>C25</f>
        <v>9400</v>
      </c>
      <c r="C33" s="13">
        <f>C29</f>
        <v>24000</v>
      </c>
    </row>
  </sheetData>
  <sheetProtection sheet="1" selectLockedCells="1"/>
  <mergeCells count="9">
    <mergeCell ref="A1:C1"/>
    <mergeCell ref="A11:C11"/>
    <mergeCell ref="A27:C27"/>
    <mergeCell ref="A13:C13"/>
    <mergeCell ref="A29:B29"/>
    <mergeCell ref="A25:B25"/>
    <mergeCell ref="A5:B5"/>
    <mergeCell ref="A7:B7"/>
    <mergeCell ref="A9:B9"/>
  </mergeCells>
  <printOptions horizontalCentered="1"/>
  <pageMargins left="0.25" right="0.25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Laurent</dc:creator>
  <cp:lastModifiedBy>Thomas Laurent</cp:lastModifiedBy>
  <cp:lastPrinted>2020-02-13T08:02:49Z</cp:lastPrinted>
  <dcterms:created xsi:type="dcterms:W3CDTF">2015-06-05T18:19:34Z</dcterms:created>
  <dcterms:modified xsi:type="dcterms:W3CDTF">2020-02-25T11:01:53Z</dcterms:modified>
</cp:coreProperties>
</file>