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U:\_ADMINISTRATION GENERALE\Communication\SITE INTERNET\CONTENUS\Le_centre_de_gestion_du_doubs\Nos_services_en_ligne\"/>
    </mc:Choice>
  </mc:AlternateContent>
  <xr:revisionPtr revIDLastSave="0" documentId="13_ncr:1_{72BB647D-13AE-4CAE-9708-2251BB07C435}" xr6:coauthVersionLast="36" xr6:coauthVersionMax="45" xr10:uidLastSave="{00000000-0000-0000-0000-000000000000}"/>
  <bookViews>
    <workbookView xWindow="0" yWindow="0" windowWidth="21570" windowHeight="8730" xr2:uid="{00000000-000D-0000-FFFF-FFFF00000000}"/>
  </bookViews>
  <sheets>
    <sheet name="temps de travail rémunéré" sheetId="1" r:id="rId1"/>
    <sheet name="temps de travail effectif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2" l="1"/>
  <c r="H24" i="2"/>
  <c r="J23" i="2"/>
  <c r="H23" i="2"/>
  <c r="J20" i="2"/>
  <c r="H20" i="2"/>
  <c r="F19" i="2"/>
  <c r="D19" i="2"/>
  <c r="J18" i="2"/>
  <c r="H15" i="2"/>
  <c r="J15" i="2" s="1"/>
  <c r="H7" i="2"/>
  <c r="H5" i="2"/>
  <c r="M32" i="1"/>
  <c r="H32" i="1"/>
  <c r="M31" i="1"/>
  <c r="H31" i="1"/>
  <c r="M28" i="1"/>
  <c r="H28" i="1"/>
  <c r="M26" i="1"/>
  <c r="H23" i="1"/>
  <c r="M23" i="1" s="1"/>
  <c r="H14" i="1"/>
  <c r="H12" i="1"/>
  <c r="M12" i="1" s="1"/>
  <c r="J10" i="1"/>
  <c r="M9" i="1"/>
  <c r="H9" i="1"/>
  <c r="H8" i="1"/>
  <c r="M8" i="1" s="1"/>
  <c r="H7" i="1"/>
  <c r="M7" i="1" s="1"/>
  <c r="H6" i="1"/>
  <c r="M6" i="1" s="1"/>
  <c r="H5" i="1"/>
  <c r="M5" i="1" s="1"/>
  <c r="H4" i="1"/>
  <c r="M4" i="1" s="1"/>
  <c r="J19" i="2" l="1"/>
  <c r="J27" i="2" s="1"/>
  <c r="H10" i="1"/>
  <c r="M10" i="1"/>
  <c r="M16" i="1" s="1"/>
  <c r="D10" i="1" l="1"/>
  <c r="F10" i="1" s="1"/>
  <c r="J17" i="2"/>
  <c r="D17" i="2" s="1"/>
  <c r="H17" i="2" s="1"/>
  <c r="F17" i="2" s="1"/>
  <c r="H19" i="2"/>
  <c r="J21" i="2"/>
  <c r="J25" i="2" s="1"/>
  <c r="D25" i="2" s="1"/>
  <c r="H25" i="2" s="1"/>
  <c r="F25" i="2" s="1"/>
  <c r="J34" i="2"/>
  <c r="D27" i="2"/>
  <c r="H27" i="2" s="1"/>
  <c r="F27" i="2" s="1"/>
  <c r="J33" i="2"/>
  <c r="J22" i="2"/>
  <c r="D16" i="1"/>
  <c r="D24" i="1" s="1"/>
  <c r="J10" i="2" l="1"/>
  <c r="D10" i="2" s="1"/>
  <c r="D16" i="2" s="1"/>
  <c r="J35" i="2"/>
  <c r="D21" i="2"/>
  <c r="H21" i="2" s="1"/>
  <c r="F21" i="2" s="1"/>
  <c r="H16" i="1"/>
  <c r="F16" i="1" s="1"/>
  <c r="F24" i="1" s="1"/>
  <c r="H24" i="1" s="1"/>
  <c r="M24" i="1" s="1"/>
  <c r="M25" i="1" s="1"/>
  <c r="D22" i="2"/>
  <c r="H22" i="2" s="1"/>
  <c r="F22" i="2" s="1"/>
  <c r="J26" i="2"/>
  <c r="H10" i="2" l="1"/>
  <c r="F10" i="2" s="1"/>
  <c r="F16" i="2" s="1"/>
  <c r="H16" i="2" s="1"/>
  <c r="J16" i="2" s="1"/>
  <c r="J30" i="2" s="1"/>
  <c r="J31" i="2"/>
  <c r="D26" i="2"/>
  <c r="H26" i="2" s="1"/>
  <c r="F26" i="2" s="1"/>
  <c r="J28" i="2"/>
  <c r="M27" i="1"/>
  <c r="D25" i="1"/>
  <c r="H25" i="1" s="1"/>
  <c r="F25" i="1" s="1"/>
  <c r="M38" i="1"/>
  <c r="J32" i="2" l="1"/>
  <c r="D28" i="2"/>
  <c r="H28" i="2" s="1"/>
  <c r="F28" i="2" s="1"/>
  <c r="M42" i="1"/>
  <c r="M35" i="1"/>
  <c r="M29" i="1"/>
  <c r="D19" i="1"/>
  <c r="D27" i="1"/>
  <c r="H27" i="1" s="1"/>
  <c r="M19" i="1"/>
  <c r="F19" i="1" l="1"/>
  <c r="F27" i="1"/>
  <c r="D29" i="1"/>
  <c r="H29" i="1" s="1"/>
  <c r="F29" i="1" s="1"/>
  <c r="M30" i="1"/>
  <c r="M33" i="1"/>
  <c r="H19" i="1"/>
  <c r="D35" i="1"/>
  <c r="H35" i="1" s="1"/>
  <c r="F35" i="1" s="1"/>
  <c r="M41" i="1"/>
  <c r="M43" i="1" s="1"/>
  <c r="D30" i="1" l="1"/>
  <c r="H30" i="1" s="1"/>
  <c r="F30" i="1" s="1"/>
  <c r="M34" i="1"/>
  <c r="D33" i="1"/>
  <c r="H33" i="1" s="1"/>
  <c r="F33" i="1" s="1"/>
  <c r="M39" i="1" l="1"/>
  <c r="M40" i="1" s="1"/>
  <c r="D34" i="1"/>
  <c r="H34" i="1" s="1"/>
  <c r="F34" i="1" s="1"/>
  <c r="M36" i="1"/>
  <c r="D36" i="1" l="1"/>
  <c r="H36" i="1" s="1"/>
  <c r="F36" i="1" s="1"/>
</calcChain>
</file>

<file path=xl/sharedStrings.xml><?xml version="1.0" encoding="utf-8"?>
<sst xmlns="http://schemas.openxmlformats.org/spreadsheetml/2006/main" count="279" uniqueCount="95">
  <si>
    <r>
      <rPr>
        <b/>
        <sz val="9"/>
        <color rgb="FFFF0000"/>
        <rFont val="Franklin Gothic Book"/>
        <family val="2"/>
      </rPr>
      <t>Complétez les informations suivantes (cases rouges) :</t>
    </r>
    <r>
      <rPr>
        <b/>
        <sz val="9"/>
        <rFont val="Franklin Gothic Book"/>
        <family val="2"/>
      </rPr>
      <t xml:space="preserve">
</t>
    </r>
    <r>
      <rPr>
        <sz val="9"/>
        <rFont val="Franklin Gothic Book"/>
        <family val="2"/>
      </rPr>
      <t xml:space="preserve">
Nombre d'heures effectuées pendant les périodes scolaires :</t>
    </r>
  </si>
  <si>
    <t xml:space="preserve">
Nombre d'heures par jour :</t>
  </si>
  <si>
    <t>Nombre de jours ouvrés (=effectivement travaillés)</t>
  </si>
  <si>
    <t>Nombres d'heures annuelles (en centièmes)</t>
  </si>
  <si>
    <t>lundi</t>
  </si>
  <si>
    <t>heures</t>
  </si>
  <si>
    <t>minutes</t>
  </si>
  <si>
    <t>lundis</t>
  </si>
  <si>
    <t>heures les lundis</t>
  </si>
  <si>
    <t>mardi</t>
  </si>
  <si>
    <t>mardis</t>
  </si>
  <si>
    <t>heures les mardis</t>
  </si>
  <si>
    <t>36 mardis</t>
  </si>
  <si>
    <t>mercredi</t>
  </si>
  <si>
    <t>mercredis</t>
  </si>
  <si>
    <t>heures les mercredis</t>
  </si>
  <si>
    <t>36 mercredis</t>
  </si>
  <si>
    <t>jeudi</t>
  </si>
  <si>
    <t>jeudis</t>
  </si>
  <si>
    <t>heures les jeudis</t>
  </si>
  <si>
    <t>vendredi</t>
  </si>
  <si>
    <t>vendredis</t>
  </si>
  <si>
    <t>heures les vendredis</t>
  </si>
  <si>
    <t>36 vendredis</t>
  </si>
  <si>
    <t>samedi</t>
  </si>
  <si>
    <t>samedis</t>
  </si>
  <si>
    <t>heures les samedis</t>
  </si>
  <si>
    <t>TOTAL</t>
  </si>
  <si>
    <t>semaine</t>
  </si>
  <si>
    <t>jours</t>
  </si>
  <si>
    <t>heures pendant la période scolaire</t>
  </si>
  <si>
    <t>Nombre d'heures effectuées pendant les vacances scolaires :</t>
  </si>
  <si>
    <t>heures pendant les vacances scolaires</t>
  </si>
  <si>
    <t>Nombre de semaines rémunérées annuellement</t>
  </si>
  <si>
    <t>semaines</t>
  </si>
  <si>
    <t>Nombre de jours travaillés dans la semaine</t>
  </si>
  <si>
    <t>Nombre d'heures annuelles effectivement travaillées (besoin)</t>
  </si>
  <si>
    <t>heures pendant l'année scolaire</t>
  </si>
  <si>
    <t>Le nombre d'heures à indiquer dans vos actes (délibération de création du poste, arrêté, contrat) est le suivant :</t>
  </si>
  <si>
    <t>Nombre d'heures hebdomadaires moyenne rémunérées sur l'année ou sur le contrat</t>
  </si>
  <si>
    <t>ou</t>
  </si>
  <si>
    <t>Pour information :</t>
  </si>
  <si>
    <t>A</t>
  </si>
  <si>
    <t>Nombre d'heures rémunérées annuellement pour un temps complet</t>
  </si>
  <si>
    <t>&gt;35x52</t>
  </si>
  <si>
    <t>B</t>
  </si>
  <si>
    <t>Durée annuelle du temps de travail + journée de solidarité</t>
  </si>
  <si>
    <t>C</t>
  </si>
  <si>
    <t>Nombre d'heures annuelles effectivement travallées (besoin)</t>
  </si>
  <si>
    <t>D</t>
  </si>
  <si>
    <t>Nombre d'heures rémunérées annuellement</t>
  </si>
  <si>
    <t>&gt;C/BxA</t>
  </si>
  <si>
    <t>E</t>
  </si>
  <si>
    <t>F</t>
  </si>
  <si>
    <t>&gt;D/E</t>
  </si>
  <si>
    <t>G</t>
  </si>
  <si>
    <t>H</t>
  </si>
  <si>
    <t>Nombre moyen d'heures journalières</t>
  </si>
  <si>
    <t>&gt;F/G</t>
  </si>
  <si>
    <t>I</t>
  </si>
  <si>
    <t>Droits à congés en heures</t>
  </si>
  <si>
    <t>&gt;JxH</t>
  </si>
  <si>
    <t>J</t>
  </si>
  <si>
    <t>Droit à congés en jours</t>
  </si>
  <si>
    <t>&gt;Gx5xE/52</t>
  </si>
  <si>
    <t>K</t>
  </si>
  <si>
    <t>Nombre de jours fériés et autres</t>
  </si>
  <si>
    <t>L</t>
  </si>
  <si>
    <t xml:space="preserve">Proratisation du nombre de jours fériés en fonction du temps de travail </t>
  </si>
  <si>
    <t>&gt;KxH</t>
  </si>
  <si>
    <t>M</t>
  </si>
  <si>
    <t>Total des absences</t>
  </si>
  <si>
    <t>&gt;I+L</t>
  </si>
  <si>
    <t>N</t>
  </si>
  <si>
    <t>Proratisation de la journée de solidarité</t>
  </si>
  <si>
    <t>&gt;7xF/35</t>
  </si>
  <si>
    <t>O</t>
  </si>
  <si>
    <t>Temps de travail effectif avec solidarité</t>
  </si>
  <si>
    <t>&gt;D-M+N</t>
  </si>
  <si>
    <t>Vérifier la différence entre temps payé et temps travaillé</t>
  </si>
  <si>
    <t>il doit correspondre au sous-total des absences + les heures de solidarité</t>
  </si>
  <si>
    <t xml:space="preserve">la différence doit correspondre à </t>
  </si>
  <si>
    <t xml:space="preserve">     &gt; la journée de solidarité proratisée</t>
  </si>
  <si>
    <t xml:space="preserve">     &gt; + les 4 heures proratisées pour un temps complet qui est nécessaire pour arriver à 1607 h</t>
  </si>
  <si>
    <t>CALCUL DU TEMPS DE TRAVAIL EFFECTIF DES AGENTS A TEMPS NON COMPLET</t>
  </si>
  <si>
    <t>en heures et minutes</t>
  </si>
  <si>
    <t>en centièmes</t>
  </si>
  <si>
    <t>Complétez les informations suivantes (cases rouges) :</t>
  </si>
  <si>
    <t>soit : 52 semaines si agent payés toute l'année (fonctionnaire ou contrat annuel) ou nombre de semaines du contrat si contrat&lt;52 semaines</t>
  </si>
  <si>
    <t>Le nombre d'heures à réaliser par votre agent est le suivant :</t>
  </si>
  <si>
    <t>CALCUL DU TEMPS DE TRAVAIL REMUNERE DES AGENTS A TEMPS NON COMPLET</t>
  </si>
  <si>
    <t>Du 1er Septembre 2022 au 31 Août 2023</t>
  </si>
  <si>
    <t>32 lundis</t>
  </si>
  <si>
    <t>36 jeudis</t>
  </si>
  <si>
    <t>37 samedis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</si>
</sst>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0"/>
      <color theme="6"/>
      <name val="Arial"/>
      <family val="2"/>
    </font>
    <font>
      <sz val="9"/>
      <name val="Franklin Gothic Book"/>
      <family val="2"/>
    </font>
    <font>
      <b/>
      <sz val="10"/>
      <name val="Franklin Gothic Book"/>
      <family val="2"/>
    </font>
    <font>
      <sz val="10"/>
      <name val="Franklin Gothic Book"/>
      <family val="2"/>
    </font>
    <font>
      <sz val="8"/>
      <name val="Franklin Gothic Book"/>
      <family val="2"/>
    </font>
    <font>
      <sz val="12"/>
      <color theme="6"/>
      <name val="Franklin Gothic Demi"/>
      <family val="2"/>
    </font>
    <font>
      <b/>
      <sz val="9"/>
      <color rgb="FFFF0000"/>
      <name val="Franklin Gothic Book"/>
      <family val="2"/>
    </font>
    <font>
      <b/>
      <sz val="9"/>
      <name val="Franklin Gothic Book"/>
      <family val="2"/>
    </font>
    <font>
      <sz val="12"/>
      <name val="Franklin Gothic Demi"/>
      <family val="2"/>
    </font>
    <font>
      <b/>
      <sz val="12"/>
      <color theme="6"/>
      <name val="Franklin Gothic Book"/>
      <family val="2"/>
    </font>
    <font>
      <sz val="9"/>
      <name val="Arial"/>
      <family val="2"/>
    </font>
    <font>
      <b/>
      <sz val="12"/>
      <color theme="6"/>
      <name val="Arial"/>
      <family val="2"/>
    </font>
    <font>
      <i/>
      <sz val="8"/>
      <name val="Franklin Gothic Book"/>
      <family val="2"/>
    </font>
    <font>
      <sz val="10"/>
      <color theme="6"/>
      <name val="Arial"/>
      <family val="2"/>
    </font>
    <font>
      <b/>
      <sz val="10"/>
      <color indexed="10"/>
      <name val="Arial"/>
      <family val="2"/>
    </font>
    <font>
      <b/>
      <sz val="10"/>
      <color indexed="10"/>
      <name val="Franklin Gothic Book"/>
      <family val="2"/>
    </font>
    <font>
      <sz val="10"/>
      <name val="Arial"/>
      <family val="2"/>
    </font>
    <font>
      <sz val="9"/>
      <color rgb="FFFF0000"/>
      <name val="Franklin Gothic Book"/>
      <family val="2"/>
    </font>
    <font>
      <sz val="10"/>
      <color rgb="FFFF0000"/>
      <name val="Arial"/>
      <family val="2"/>
    </font>
    <font>
      <b/>
      <sz val="10"/>
      <color rgb="FFFF0000"/>
      <name val="Franklin Gothic Book"/>
      <family val="2"/>
    </font>
    <font>
      <sz val="10"/>
      <color rgb="FFFF0000"/>
      <name val="Franklin Gothic Book"/>
      <family val="2"/>
    </font>
    <font>
      <b/>
      <sz val="9"/>
      <color theme="6"/>
      <name val="Franklin Gothic Book"/>
      <family val="2"/>
    </font>
    <font>
      <b/>
      <sz val="10"/>
      <color theme="6"/>
      <name val="Franklin Gothic Book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ck">
        <color theme="6"/>
      </left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FF00"/>
      </right>
      <top/>
      <bottom/>
      <diagonal/>
    </border>
    <border>
      <left style="thick">
        <color rgb="FFFFFF00"/>
      </left>
      <right style="thick">
        <color rgb="FFFFFF00"/>
      </right>
      <top style="thick">
        <color rgb="FFFFFF00"/>
      </top>
      <bottom style="thick">
        <color rgb="FFFFFF00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2" fontId="3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4" fillId="4" borderId="0" xfId="0" applyFont="1" applyFill="1" applyAlignment="1">
      <alignment vertical="center"/>
    </xf>
    <xf numFmtId="2" fontId="3" fillId="0" borderId="0" xfId="0" applyNumberFormat="1" applyFont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1" fontId="3" fillId="5" borderId="11" xfId="0" applyNumberFormat="1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2" fontId="3" fillId="5" borderId="11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8" fillId="6" borderId="0" xfId="0" applyFont="1" applyFill="1" applyAlignment="1">
      <alignment horizontal="left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right" vertical="center" wrapText="1"/>
    </xf>
    <xf numFmtId="0" fontId="17" fillId="0" borderId="12" xfId="0" applyFont="1" applyBorder="1" applyAlignment="1">
      <alignment vertical="center" wrapText="1"/>
    </xf>
    <xf numFmtId="1" fontId="3" fillId="6" borderId="12" xfId="0" applyNumberFormat="1" applyFont="1" applyFill="1" applyBorder="1" applyAlignment="1">
      <alignment vertical="center" wrapText="1"/>
    </xf>
    <xf numFmtId="0" fontId="4" fillId="6" borderId="12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vertical="center" wrapText="1"/>
    </xf>
    <xf numFmtId="2" fontId="3" fillId="6" borderId="12" xfId="0" applyNumberFormat="1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4" fillId="8" borderId="12" xfId="0" applyFont="1" applyFill="1" applyBorder="1" applyAlignment="1">
      <alignment vertical="center" wrapText="1"/>
    </xf>
    <xf numFmtId="2" fontId="5" fillId="0" borderId="12" xfId="0" applyNumberFormat="1" applyFont="1" applyBorder="1" applyAlignment="1">
      <alignment vertical="center" wrapText="1"/>
    </xf>
    <xf numFmtId="2" fontId="4" fillId="8" borderId="12" xfId="0" applyNumberFormat="1" applyFont="1" applyFill="1" applyBorder="1" applyAlignment="1">
      <alignment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17" fillId="0" borderId="12" xfId="0" applyFont="1" applyBorder="1" applyAlignment="1">
      <alignment horizontal="left" vertical="center" wrapText="1"/>
    </xf>
    <xf numFmtId="1" fontId="3" fillId="6" borderId="12" xfId="0" applyNumberFormat="1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1" fontId="20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2" fontId="20" fillId="0" borderId="0" xfId="0" applyNumberFormat="1" applyFont="1" applyAlignment="1">
      <alignment vertical="center" wrapText="1"/>
    </xf>
    <xf numFmtId="2" fontId="21" fillId="0" borderId="0" xfId="0" applyNumberFormat="1" applyFont="1" applyAlignment="1">
      <alignment vertical="center" wrapText="1"/>
    </xf>
    <xf numFmtId="2" fontId="21" fillId="0" borderId="0" xfId="0" applyNumberFormat="1" applyFont="1" applyAlignment="1">
      <alignment horizontal="right" vertical="center" wrapText="1"/>
    </xf>
    <xf numFmtId="2" fontId="21" fillId="0" borderId="0" xfId="0" applyNumberFormat="1" applyFont="1" applyAlignment="1">
      <alignment horizontal="left" vertical="center" wrapText="1"/>
    </xf>
    <xf numFmtId="2" fontId="20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  <xf numFmtId="2" fontId="23" fillId="0" borderId="0" xfId="0" applyNumberFormat="1" applyFont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2" fontId="23" fillId="2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23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0" fillId="0" borderId="7" xfId="0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 wrapText="1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vertical="center" wrapText="1"/>
    </xf>
    <xf numFmtId="0" fontId="10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vertical="center" wrapText="1"/>
    </xf>
    <xf numFmtId="2" fontId="3" fillId="3" borderId="0" xfId="0" applyNumberFormat="1" applyFont="1" applyFill="1" applyAlignment="1" applyProtection="1">
      <alignment vertical="center" wrapText="1"/>
    </xf>
    <xf numFmtId="0" fontId="11" fillId="3" borderId="6" xfId="0" applyFont="1" applyFill="1" applyBorder="1" applyAlignment="1" applyProtection="1">
      <alignment vertical="center" wrapText="1"/>
    </xf>
    <xf numFmtId="0" fontId="2" fillId="3" borderId="5" xfId="0" applyFont="1" applyFill="1" applyBorder="1" applyAlignment="1" applyProtection="1">
      <alignment horizontal="right" vertical="center" wrapText="1"/>
    </xf>
    <xf numFmtId="0" fontId="2" fillId="3" borderId="0" xfId="0" applyFont="1" applyFill="1" applyAlignment="1" applyProtection="1">
      <alignment horizontal="right" vertical="center" wrapText="1"/>
    </xf>
    <xf numFmtId="1" fontId="3" fillId="3" borderId="0" xfId="0" applyNumberFormat="1" applyFont="1" applyFill="1" applyAlignment="1" applyProtection="1">
      <alignment vertical="center" wrapText="1"/>
    </xf>
    <xf numFmtId="0" fontId="2" fillId="3" borderId="0" xfId="0" applyFont="1" applyFill="1" applyAlignment="1" applyProtection="1">
      <alignment vertical="center" wrapText="1"/>
    </xf>
    <xf numFmtId="1" fontId="8" fillId="3" borderId="0" xfId="0" applyNumberFormat="1" applyFont="1" applyFill="1" applyAlignment="1" applyProtection="1">
      <alignment horizontal="right" vertical="center" wrapText="1"/>
    </xf>
    <xf numFmtId="1" fontId="4" fillId="3" borderId="0" xfId="0" applyNumberFormat="1" applyFont="1" applyFill="1" applyAlignment="1" applyProtection="1">
      <alignment vertical="center" wrapText="1"/>
    </xf>
    <xf numFmtId="0" fontId="2" fillId="0" borderId="5" xfId="0" applyFont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right" vertical="center" wrapText="1"/>
    </xf>
    <xf numFmtId="1" fontId="3" fillId="0" borderId="0" xfId="0" applyNumberFormat="1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1" fontId="8" fillId="0" borderId="0" xfId="0" applyNumberFormat="1" applyFont="1" applyAlignment="1" applyProtection="1">
      <alignment horizontal="right" vertical="center" wrapText="1"/>
    </xf>
    <xf numFmtId="1" fontId="4" fillId="0" borderId="0" xfId="0" applyNumberFormat="1" applyFont="1" applyAlignment="1" applyProtection="1">
      <alignment vertical="center" wrapText="1"/>
    </xf>
    <xf numFmtId="2" fontId="3" fillId="0" borderId="0" xfId="0" applyNumberFormat="1" applyFont="1" applyAlignment="1" applyProtection="1">
      <alignment vertical="center" wrapText="1"/>
    </xf>
    <xf numFmtId="0" fontId="11" fillId="0" borderId="6" xfId="0" applyFont="1" applyBorder="1" applyAlignment="1" applyProtection="1">
      <alignment vertical="center" wrapText="1"/>
    </xf>
    <xf numFmtId="0" fontId="12" fillId="0" borderId="0" xfId="0" applyFont="1" applyAlignment="1" applyProtection="1">
      <alignment horizontal="center" vertical="center" wrapText="1"/>
    </xf>
    <xf numFmtId="1" fontId="10" fillId="2" borderId="0" xfId="0" applyNumberFormat="1" applyFont="1" applyFill="1" applyAlignment="1" applyProtection="1">
      <alignment horizontal="center" vertical="center" wrapText="1"/>
    </xf>
    <xf numFmtId="0" fontId="10" fillId="2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horizontal="left" vertical="center" wrapText="1"/>
    </xf>
    <xf numFmtId="0" fontId="0" fillId="0" borderId="6" xfId="0" applyBorder="1" applyAlignment="1" applyProtection="1">
      <alignment vertical="center" wrapText="1"/>
    </xf>
    <xf numFmtId="0" fontId="14" fillId="4" borderId="0" xfId="0" applyFont="1" applyFill="1" applyAlignment="1" applyProtection="1">
      <alignment vertical="center"/>
    </xf>
    <xf numFmtId="2" fontId="3" fillId="2" borderId="0" xfId="0" applyNumberFormat="1" applyFont="1" applyFill="1" applyAlignment="1" applyProtection="1">
      <alignment horizontal="center" vertical="center" wrapText="1"/>
    </xf>
    <xf numFmtId="2" fontId="3" fillId="0" borderId="0" xfId="0" applyNumberFormat="1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/>
    </xf>
    <xf numFmtId="1" fontId="3" fillId="3" borderId="7" xfId="0" applyNumberFormat="1" applyFont="1" applyFill="1" applyBorder="1" applyAlignment="1" applyProtection="1">
      <alignment vertical="center" wrapText="1"/>
    </xf>
    <xf numFmtId="0" fontId="4" fillId="3" borderId="7" xfId="0" applyFont="1" applyFill="1" applyBorder="1" applyAlignment="1" applyProtection="1">
      <alignment vertical="center" wrapText="1"/>
    </xf>
    <xf numFmtId="2" fontId="10" fillId="0" borderId="7" xfId="0" applyNumberFormat="1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2" fontId="3" fillId="3" borderId="7" xfId="0" applyNumberFormat="1" applyFont="1" applyFill="1" applyBorder="1" applyAlignment="1" applyProtection="1">
      <alignment vertical="center" wrapText="1"/>
    </xf>
    <xf numFmtId="0" fontId="11" fillId="3" borderId="9" xfId="0" applyFont="1" applyFill="1" applyBorder="1" applyAlignment="1" applyProtection="1">
      <alignment vertical="center" wrapText="1"/>
    </xf>
    <xf numFmtId="2" fontId="3" fillId="3" borderId="0" xfId="0" applyNumberFormat="1" applyFont="1" applyFill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1" fontId="3" fillId="5" borderId="11" xfId="0" applyNumberFormat="1" applyFont="1" applyFill="1" applyBorder="1" applyAlignment="1" applyProtection="1">
      <alignment vertical="center" wrapText="1"/>
    </xf>
    <xf numFmtId="0" fontId="4" fillId="3" borderId="0" xfId="0" applyFont="1" applyFill="1" applyAlignment="1" applyProtection="1">
      <alignment vertical="center" wrapText="1"/>
    </xf>
    <xf numFmtId="2" fontId="3" fillId="5" borderId="11" xfId="0" applyNumberFormat="1" applyFont="1" applyFill="1" applyBorder="1" applyAlignment="1" applyProtection="1">
      <alignment vertical="center" wrapText="1"/>
    </xf>
    <xf numFmtId="0" fontId="15" fillId="0" borderId="0" xfId="0" applyFont="1" applyAlignment="1" applyProtection="1">
      <alignment horizontal="center" vertical="center" wrapText="1"/>
    </xf>
    <xf numFmtId="0" fontId="8" fillId="6" borderId="0" xfId="0" applyFont="1" applyFill="1" applyAlignment="1" applyProtection="1">
      <alignment horizontal="left" vertical="center" wrapText="1"/>
    </xf>
    <xf numFmtId="0" fontId="16" fillId="6" borderId="0" xfId="0" applyFont="1" applyFill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2" fillId="6" borderId="12" xfId="0" applyFont="1" applyFill="1" applyBorder="1" applyAlignment="1" applyProtection="1">
      <alignment horizontal="right" vertical="center" wrapText="1"/>
    </xf>
    <xf numFmtId="0" fontId="17" fillId="0" borderId="12" xfId="0" applyFont="1" applyBorder="1" applyAlignment="1" applyProtection="1">
      <alignment vertical="center" wrapText="1"/>
    </xf>
    <xf numFmtId="1" fontId="3" fillId="6" borderId="12" xfId="0" applyNumberFormat="1" applyFont="1" applyFill="1" applyBorder="1" applyAlignment="1" applyProtection="1">
      <alignment vertical="center" wrapText="1"/>
    </xf>
    <xf numFmtId="0" fontId="4" fillId="6" borderId="12" xfId="0" applyFont="1" applyFill="1" applyBorder="1" applyAlignment="1" applyProtection="1">
      <alignment vertical="center" wrapText="1"/>
    </xf>
    <xf numFmtId="0" fontId="4" fillId="7" borderId="12" xfId="0" applyFont="1" applyFill="1" applyBorder="1" applyAlignment="1" applyProtection="1">
      <alignment vertical="center" wrapText="1"/>
    </xf>
    <xf numFmtId="2" fontId="3" fillId="6" borderId="12" xfId="0" applyNumberFormat="1" applyFont="1" applyFill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0" fontId="5" fillId="0" borderId="12" xfId="0" applyFont="1" applyBorder="1" applyAlignment="1" applyProtection="1">
      <alignment vertical="center" wrapText="1"/>
    </xf>
    <xf numFmtId="0" fontId="4" fillId="8" borderId="12" xfId="0" applyFont="1" applyFill="1" applyBorder="1" applyAlignment="1" applyProtection="1">
      <alignment vertical="center" wrapText="1"/>
    </xf>
    <xf numFmtId="2" fontId="5" fillId="0" borderId="12" xfId="0" applyNumberFormat="1" applyFont="1" applyBorder="1" applyAlignment="1" applyProtection="1">
      <alignment vertical="center" wrapText="1"/>
    </xf>
    <xf numFmtId="2" fontId="4" fillId="8" borderId="12" xfId="0" applyNumberFormat="1" applyFont="1" applyFill="1" applyBorder="1" applyAlignment="1" applyProtection="1">
      <alignment vertical="center" wrapText="1"/>
    </xf>
    <xf numFmtId="0" fontId="13" fillId="6" borderId="12" xfId="0" applyFont="1" applyFill="1" applyBorder="1" applyAlignment="1" applyProtection="1">
      <alignment horizontal="left" vertical="center" wrapText="1"/>
    </xf>
    <xf numFmtId="0" fontId="0" fillId="0" borderId="12" xfId="0" applyBorder="1" applyAlignment="1" applyProtection="1">
      <alignment vertical="center" wrapText="1"/>
    </xf>
    <xf numFmtId="0" fontId="17" fillId="0" borderId="12" xfId="0" applyFont="1" applyBorder="1" applyAlignment="1" applyProtection="1">
      <alignment horizontal="left" vertical="center" wrapText="1"/>
    </xf>
    <xf numFmtId="1" fontId="3" fillId="6" borderId="12" xfId="0" applyNumberFormat="1" applyFont="1" applyFill="1" applyBorder="1" applyAlignment="1" applyProtection="1">
      <alignment horizontal="left" vertical="center" wrapText="1"/>
    </xf>
    <xf numFmtId="0" fontId="4" fillId="6" borderId="12" xfId="0" applyFont="1" applyFill="1" applyBorder="1" applyAlignment="1" applyProtection="1">
      <alignment horizontal="left" vertical="center" wrapText="1"/>
    </xf>
    <xf numFmtId="0" fontId="1" fillId="4" borderId="12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vertical="center" wrapText="1"/>
    </xf>
    <xf numFmtId="0" fontId="18" fillId="0" borderId="0" xfId="0" applyFont="1" applyAlignment="1" applyProtection="1">
      <alignment vertical="center" wrapText="1"/>
    </xf>
    <xf numFmtId="0" fontId="19" fillId="0" borderId="0" xfId="0" applyFont="1" applyAlignment="1" applyProtection="1">
      <alignment vertical="center" wrapText="1"/>
    </xf>
    <xf numFmtId="1" fontId="20" fillId="0" borderId="0" xfId="0" applyNumberFormat="1" applyFont="1" applyAlignment="1" applyProtection="1">
      <alignment vertical="center" wrapText="1"/>
    </xf>
    <xf numFmtId="0" fontId="21" fillId="0" borderId="0" xfId="0" applyFont="1" applyAlignment="1" applyProtection="1">
      <alignment vertical="center" wrapText="1"/>
    </xf>
    <xf numFmtId="2" fontId="20" fillId="0" borderId="0" xfId="0" applyNumberFormat="1" applyFont="1" applyAlignment="1" applyProtection="1">
      <alignment vertical="center" wrapText="1"/>
    </xf>
    <xf numFmtId="2" fontId="21" fillId="0" borderId="0" xfId="0" applyNumberFormat="1" applyFont="1" applyAlignment="1" applyProtection="1">
      <alignment vertical="center" wrapText="1"/>
    </xf>
    <xf numFmtId="2" fontId="21" fillId="0" borderId="0" xfId="0" applyNumberFormat="1" applyFont="1" applyAlignment="1" applyProtection="1">
      <alignment horizontal="right" vertical="center" wrapText="1"/>
    </xf>
    <xf numFmtId="2" fontId="21" fillId="0" borderId="0" xfId="0" applyNumberFormat="1" applyFont="1" applyAlignment="1" applyProtection="1">
      <alignment horizontal="left" vertical="center" wrapText="1"/>
    </xf>
    <xf numFmtId="2" fontId="20" fillId="0" borderId="0" xfId="0" applyNumberFormat="1" applyFont="1" applyAlignment="1" applyProtection="1">
      <alignment horizontal="right" vertical="center" wrapText="1"/>
    </xf>
    <xf numFmtId="1" fontId="3" fillId="8" borderId="13" xfId="0" applyNumberFormat="1" applyFont="1" applyFill="1" applyBorder="1" applyAlignment="1" applyProtection="1">
      <alignment vertical="center" wrapText="1"/>
      <protection locked="0"/>
    </xf>
    <xf numFmtId="2" fontId="3" fillId="8" borderId="13" xfId="0" applyNumberFormat="1" applyFont="1" applyFill="1" applyBorder="1" applyAlignment="1" applyProtection="1">
      <alignment vertical="center" wrapText="1"/>
      <protection locked="0"/>
    </xf>
    <xf numFmtId="1" fontId="3" fillId="0" borderId="0" xfId="0" applyNumberFormat="1" applyFont="1" applyBorder="1" applyAlignment="1" applyProtection="1">
      <alignment vertical="center" wrapText="1"/>
    </xf>
    <xf numFmtId="2" fontId="3" fillId="2" borderId="0" xfId="0" applyNumberFormat="1" applyFont="1" applyFill="1" applyBorder="1" applyAlignment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2" fillId="3" borderId="8" xfId="0" applyFont="1" applyFill="1" applyBorder="1" applyAlignment="1" applyProtection="1">
      <alignment horizontal="right" vertical="center" wrapText="1"/>
    </xf>
    <xf numFmtId="0" fontId="2" fillId="3" borderId="7" xfId="0" applyFont="1" applyFill="1" applyBorder="1" applyAlignment="1" applyProtection="1">
      <alignment horizontal="right" vertical="center" wrapText="1"/>
    </xf>
    <xf numFmtId="0" fontId="8" fillId="3" borderId="0" xfId="0" applyFont="1" applyFill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right" vertical="center" wrapText="1"/>
    </xf>
    <xf numFmtId="0" fontId="2" fillId="3" borderId="10" xfId="0" applyFont="1" applyFill="1" applyBorder="1" applyAlignment="1" applyProtection="1">
      <alignment horizontal="righ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right" vertical="center" wrapText="1"/>
    </xf>
    <xf numFmtId="0" fontId="2" fillId="2" borderId="3" xfId="0" applyFont="1" applyFill="1" applyBorder="1" applyAlignment="1" applyProtection="1">
      <alignment horizontal="righ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2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workbookViewId="0">
      <selection activeCell="F12" sqref="F12"/>
    </sheetView>
  </sheetViews>
  <sheetFormatPr baseColWidth="10" defaultRowHeight="15" x14ac:dyDescent="0.25"/>
  <cols>
    <col min="1" max="1" width="5.140625" style="115" customWidth="1"/>
    <col min="2" max="2" width="58.85546875" style="92" customWidth="1"/>
    <col min="3" max="3" width="7.140625" style="73" customWidth="1"/>
    <col min="4" max="4" width="8.140625" style="91" customWidth="1"/>
    <col min="5" max="5" width="9.28515625" style="100" customWidth="1"/>
    <col min="6" max="6" width="9.42578125" style="91" customWidth="1"/>
    <col min="7" max="7" width="7.7109375" style="100" customWidth="1"/>
    <col min="8" max="8" width="10.42578125" style="100" hidden="1" customWidth="1"/>
    <col min="9" max="9" width="3.5703125" style="100" customWidth="1"/>
    <col min="10" max="10" width="4.7109375" style="95" customWidth="1"/>
    <col min="11" max="11" width="8.85546875" style="100" customWidth="1"/>
    <col min="12" max="12" width="3.7109375" style="100" customWidth="1"/>
    <col min="13" max="13" width="9.5703125" style="106" customWidth="1"/>
    <col min="14" max="14" width="18.85546875" style="73" customWidth="1"/>
    <col min="15" max="15" width="11.42578125" style="73"/>
    <col min="16" max="16" width="20.140625" style="73" customWidth="1"/>
    <col min="17" max="253" width="11.42578125" style="73"/>
    <col min="254" max="254" width="5.140625" style="73" customWidth="1"/>
    <col min="255" max="255" width="58.85546875" style="73" customWidth="1"/>
    <col min="256" max="256" width="7.140625" style="73" customWidth="1"/>
    <col min="257" max="257" width="8.140625" style="73" customWidth="1"/>
    <col min="258" max="258" width="9.28515625" style="73" customWidth="1"/>
    <col min="259" max="259" width="9.42578125" style="73" customWidth="1"/>
    <col min="260" max="260" width="7.7109375" style="73" customWidth="1"/>
    <col min="261" max="261" width="0" style="73" hidden="1" customWidth="1"/>
    <col min="262" max="262" width="3.5703125" style="73" customWidth="1"/>
    <col min="263" max="263" width="4.7109375" style="73" customWidth="1"/>
    <col min="264" max="264" width="8.85546875" style="73" customWidth="1"/>
    <col min="265" max="265" width="3.7109375" style="73" customWidth="1"/>
    <col min="266" max="266" width="9.5703125" style="73" customWidth="1"/>
    <col min="267" max="267" width="18.85546875" style="73" customWidth="1"/>
    <col min="268" max="268" width="11.42578125" style="73"/>
    <col min="269" max="269" width="20.140625" style="73" customWidth="1"/>
    <col min="270" max="270" width="20.28515625" style="73" customWidth="1"/>
    <col min="271" max="271" width="22.5703125" style="73" customWidth="1"/>
    <col min="272" max="272" width="19.7109375" style="73" customWidth="1"/>
    <col min="273" max="509" width="11.42578125" style="73"/>
    <col min="510" max="510" width="5.140625" style="73" customWidth="1"/>
    <col min="511" max="511" width="58.85546875" style="73" customWidth="1"/>
    <col min="512" max="512" width="7.140625" style="73" customWidth="1"/>
    <col min="513" max="513" width="8.140625" style="73" customWidth="1"/>
    <col min="514" max="514" width="9.28515625" style="73" customWidth="1"/>
    <col min="515" max="515" width="9.42578125" style="73" customWidth="1"/>
    <col min="516" max="516" width="7.7109375" style="73" customWidth="1"/>
    <col min="517" max="517" width="0" style="73" hidden="1" customWidth="1"/>
    <col min="518" max="518" width="3.5703125" style="73" customWidth="1"/>
    <col min="519" max="519" width="4.7109375" style="73" customWidth="1"/>
    <col min="520" max="520" width="8.85546875" style="73" customWidth="1"/>
    <col min="521" max="521" width="3.7109375" style="73" customWidth="1"/>
    <col min="522" max="522" width="9.5703125" style="73" customWidth="1"/>
    <col min="523" max="523" width="18.85546875" style="73" customWidth="1"/>
    <col min="524" max="524" width="11.42578125" style="73"/>
    <col min="525" max="525" width="20.140625" style="73" customWidth="1"/>
    <col min="526" max="526" width="20.28515625" style="73" customWidth="1"/>
    <col min="527" max="527" width="22.5703125" style="73" customWidth="1"/>
    <col min="528" max="528" width="19.7109375" style="73" customWidth="1"/>
    <col min="529" max="765" width="11.42578125" style="73"/>
    <col min="766" max="766" width="5.140625" style="73" customWidth="1"/>
    <col min="767" max="767" width="58.85546875" style="73" customWidth="1"/>
    <col min="768" max="768" width="7.140625" style="73" customWidth="1"/>
    <col min="769" max="769" width="8.140625" style="73" customWidth="1"/>
    <col min="770" max="770" width="9.28515625" style="73" customWidth="1"/>
    <col min="771" max="771" width="9.42578125" style="73" customWidth="1"/>
    <col min="772" max="772" width="7.7109375" style="73" customWidth="1"/>
    <col min="773" max="773" width="0" style="73" hidden="1" customWidth="1"/>
    <col min="774" max="774" width="3.5703125" style="73" customWidth="1"/>
    <col min="775" max="775" width="4.7109375" style="73" customWidth="1"/>
    <col min="776" max="776" width="8.85546875" style="73" customWidth="1"/>
    <col min="777" max="777" width="3.7109375" style="73" customWidth="1"/>
    <col min="778" max="778" width="9.5703125" style="73" customWidth="1"/>
    <col min="779" max="779" width="18.85546875" style="73" customWidth="1"/>
    <col min="780" max="780" width="11.42578125" style="73"/>
    <col min="781" max="781" width="20.140625" style="73" customWidth="1"/>
    <col min="782" max="782" width="20.28515625" style="73" customWidth="1"/>
    <col min="783" max="783" width="22.5703125" style="73" customWidth="1"/>
    <col min="784" max="784" width="19.7109375" style="73" customWidth="1"/>
    <col min="785" max="1021" width="11.42578125" style="73"/>
    <col min="1022" max="1022" width="5.140625" style="73" customWidth="1"/>
    <col min="1023" max="1023" width="58.85546875" style="73" customWidth="1"/>
    <col min="1024" max="1024" width="7.140625" style="73" customWidth="1"/>
    <col min="1025" max="1025" width="8.140625" style="73" customWidth="1"/>
    <col min="1026" max="1026" width="9.28515625" style="73" customWidth="1"/>
    <col min="1027" max="1027" width="9.42578125" style="73" customWidth="1"/>
    <col min="1028" max="1028" width="7.7109375" style="73" customWidth="1"/>
    <col min="1029" max="1029" width="0" style="73" hidden="1" customWidth="1"/>
    <col min="1030" max="1030" width="3.5703125" style="73" customWidth="1"/>
    <col min="1031" max="1031" width="4.7109375" style="73" customWidth="1"/>
    <col min="1032" max="1032" width="8.85546875" style="73" customWidth="1"/>
    <col min="1033" max="1033" width="3.7109375" style="73" customWidth="1"/>
    <col min="1034" max="1034" width="9.5703125" style="73" customWidth="1"/>
    <col min="1035" max="1035" width="18.85546875" style="73" customWidth="1"/>
    <col min="1036" max="1036" width="11.42578125" style="73"/>
    <col min="1037" max="1037" width="20.140625" style="73" customWidth="1"/>
    <col min="1038" max="1038" width="20.28515625" style="73" customWidth="1"/>
    <col min="1039" max="1039" width="22.5703125" style="73" customWidth="1"/>
    <col min="1040" max="1040" width="19.7109375" style="73" customWidth="1"/>
    <col min="1041" max="1277" width="11.42578125" style="73"/>
    <col min="1278" max="1278" width="5.140625" style="73" customWidth="1"/>
    <col min="1279" max="1279" width="58.85546875" style="73" customWidth="1"/>
    <col min="1280" max="1280" width="7.140625" style="73" customWidth="1"/>
    <col min="1281" max="1281" width="8.140625" style="73" customWidth="1"/>
    <col min="1282" max="1282" width="9.28515625" style="73" customWidth="1"/>
    <col min="1283" max="1283" width="9.42578125" style="73" customWidth="1"/>
    <col min="1284" max="1284" width="7.7109375" style="73" customWidth="1"/>
    <col min="1285" max="1285" width="0" style="73" hidden="1" customWidth="1"/>
    <col min="1286" max="1286" width="3.5703125" style="73" customWidth="1"/>
    <col min="1287" max="1287" width="4.7109375" style="73" customWidth="1"/>
    <col min="1288" max="1288" width="8.85546875" style="73" customWidth="1"/>
    <col min="1289" max="1289" width="3.7109375" style="73" customWidth="1"/>
    <col min="1290" max="1290" width="9.5703125" style="73" customWidth="1"/>
    <col min="1291" max="1291" width="18.85546875" style="73" customWidth="1"/>
    <col min="1292" max="1292" width="11.42578125" style="73"/>
    <col min="1293" max="1293" width="20.140625" style="73" customWidth="1"/>
    <col min="1294" max="1294" width="20.28515625" style="73" customWidth="1"/>
    <col min="1295" max="1295" width="22.5703125" style="73" customWidth="1"/>
    <col min="1296" max="1296" width="19.7109375" style="73" customWidth="1"/>
    <col min="1297" max="1533" width="11.42578125" style="73"/>
    <col min="1534" max="1534" width="5.140625" style="73" customWidth="1"/>
    <col min="1535" max="1535" width="58.85546875" style="73" customWidth="1"/>
    <col min="1536" max="1536" width="7.140625" style="73" customWidth="1"/>
    <col min="1537" max="1537" width="8.140625" style="73" customWidth="1"/>
    <col min="1538" max="1538" width="9.28515625" style="73" customWidth="1"/>
    <col min="1539" max="1539" width="9.42578125" style="73" customWidth="1"/>
    <col min="1540" max="1540" width="7.7109375" style="73" customWidth="1"/>
    <col min="1541" max="1541" width="0" style="73" hidden="1" customWidth="1"/>
    <col min="1542" max="1542" width="3.5703125" style="73" customWidth="1"/>
    <col min="1543" max="1543" width="4.7109375" style="73" customWidth="1"/>
    <col min="1544" max="1544" width="8.85546875" style="73" customWidth="1"/>
    <col min="1545" max="1545" width="3.7109375" style="73" customWidth="1"/>
    <col min="1546" max="1546" width="9.5703125" style="73" customWidth="1"/>
    <col min="1547" max="1547" width="18.85546875" style="73" customWidth="1"/>
    <col min="1548" max="1548" width="11.42578125" style="73"/>
    <col min="1549" max="1549" width="20.140625" style="73" customWidth="1"/>
    <col min="1550" max="1550" width="20.28515625" style="73" customWidth="1"/>
    <col min="1551" max="1551" width="22.5703125" style="73" customWidth="1"/>
    <col min="1552" max="1552" width="19.7109375" style="73" customWidth="1"/>
    <col min="1553" max="1789" width="11.42578125" style="73"/>
    <col min="1790" max="1790" width="5.140625" style="73" customWidth="1"/>
    <col min="1791" max="1791" width="58.85546875" style="73" customWidth="1"/>
    <col min="1792" max="1792" width="7.140625" style="73" customWidth="1"/>
    <col min="1793" max="1793" width="8.140625" style="73" customWidth="1"/>
    <col min="1794" max="1794" width="9.28515625" style="73" customWidth="1"/>
    <col min="1795" max="1795" width="9.42578125" style="73" customWidth="1"/>
    <col min="1796" max="1796" width="7.7109375" style="73" customWidth="1"/>
    <col min="1797" max="1797" width="0" style="73" hidden="1" customWidth="1"/>
    <col min="1798" max="1798" width="3.5703125" style="73" customWidth="1"/>
    <col min="1799" max="1799" width="4.7109375" style="73" customWidth="1"/>
    <col min="1800" max="1800" width="8.85546875" style="73" customWidth="1"/>
    <col min="1801" max="1801" width="3.7109375" style="73" customWidth="1"/>
    <col min="1802" max="1802" width="9.5703125" style="73" customWidth="1"/>
    <col min="1803" max="1803" width="18.85546875" style="73" customWidth="1"/>
    <col min="1804" max="1804" width="11.42578125" style="73"/>
    <col min="1805" max="1805" width="20.140625" style="73" customWidth="1"/>
    <col min="1806" max="1806" width="20.28515625" style="73" customWidth="1"/>
    <col min="1807" max="1807" width="22.5703125" style="73" customWidth="1"/>
    <col min="1808" max="1808" width="19.7109375" style="73" customWidth="1"/>
    <col min="1809" max="2045" width="11.42578125" style="73"/>
    <col min="2046" max="2046" width="5.140625" style="73" customWidth="1"/>
    <col min="2047" max="2047" width="58.85546875" style="73" customWidth="1"/>
    <col min="2048" max="2048" width="7.140625" style="73" customWidth="1"/>
    <col min="2049" max="2049" width="8.140625" style="73" customWidth="1"/>
    <col min="2050" max="2050" width="9.28515625" style="73" customWidth="1"/>
    <col min="2051" max="2051" width="9.42578125" style="73" customWidth="1"/>
    <col min="2052" max="2052" width="7.7109375" style="73" customWidth="1"/>
    <col min="2053" max="2053" width="0" style="73" hidden="1" customWidth="1"/>
    <col min="2054" max="2054" width="3.5703125" style="73" customWidth="1"/>
    <col min="2055" max="2055" width="4.7109375" style="73" customWidth="1"/>
    <col min="2056" max="2056" width="8.85546875" style="73" customWidth="1"/>
    <col min="2057" max="2057" width="3.7109375" style="73" customWidth="1"/>
    <col min="2058" max="2058" width="9.5703125" style="73" customWidth="1"/>
    <col min="2059" max="2059" width="18.85546875" style="73" customWidth="1"/>
    <col min="2060" max="2060" width="11.42578125" style="73"/>
    <col min="2061" max="2061" width="20.140625" style="73" customWidth="1"/>
    <col min="2062" max="2062" width="20.28515625" style="73" customWidth="1"/>
    <col min="2063" max="2063" width="22.5703125" style="73" customWidth="1"/>
    <col min="2064" max="2064" width="19.7109375" style="73" customWidth="1"/>
    <col min="2065" max="2301" width="11.42578125" style="73"/>
    <col min="2302" max="2302" width="5.140625" style="73" customWidth="1"/>
    <col min="2303" max="2303" width="58.85546875" style="73" customWidth="1"/>
    <col min="2304" max="2304" width="7.140625" style="73" customWidth="1"/>
    <col min="2305" max="2305" width="8.140625" style="73" customWidth="1"/>
    <col min="2306" max="2306" width="9.28515625" style="73" customWidth="1"/>
    <col min="2307" max="2307" width="9.42578125" style="73" customWidth="1"/>
    <col min="2308" max="2308" width="7.7109375" style="73" customWidth="1"/>
    <col min="2309" max="2309" width="0" style="73" hidden="1" customWidth="1"/>
    <col min="2310" max="2310" width="3.5703125" style="73" customWidth="1"/>
    <col min="2311" max="2311" width="4.7109375" style="73" customWidth="1"/>
    <col min="2312" max="2312" width="8.85546875" style="73" customWidth="1"/>
    <col min="2313" max="2313" width="3.7109375" style="73" customWidth="1"/>
    <col min="2314" max="2314" width="9.5703125" style="73" customWidth="1"/>
    <col min="2315" max="2315" width="18.85546875" style="73" customWidth="1"/>
    <col min="2316" max="2316" width="11.42578125" style="73"/>
    <col min="2317" max="2317" width="20.140625" style="73" customWidth="1"/>
    <col min="2318" max="2318" width="20.28515625" style="73" customWidth="1"/>
    <col min="2319" max="2319" width="22.5703125" style="73" customWidth="1"/>
    <col min="2320" max="2320" width="19.7109375" style="73" customWidth="1"/>
    <col min="2321" max="2557" width="11.42578125" style="73"/>
    <col min="2558" max="2558" width="5.140625" style="73" customWidth="1"/>
    <col min="2559" max="2559" width="58.85546875" style="73" customWidth="1"/>
    <col min="2560" max="2560" width="7.140625" style="73" customWidth="1"/>
    <col min="2561" max="2561" width="8.140625" style="73" customWidth="1"/>
    <col min="2562" max="2562" width="9.28515625" style="73" customWidth="1"/>
    <col min="2563" max="2563" width="9.42578125" style="73" customWidth="1"/>
    <col min="2564" max="2564" width="7.7109375" style="73" customWidth="1"/>
    <col min="2565" max="2565" width="0" style="73" hidden="1" customWidth="1"/>
    <col min="2566" max="2566" width="3.5703125" style="73" customWidth="1"/>
    <col min="2567" max="2567" width="4.7109375" style="73" customWidth="1"/>
    <col min="2568" max="2568" width="8.85546875" style="73" customWidth="1"/>
    <col min="2569" max="2569" width="3.7109375" style="73" customWidth="1"/>
    <col min="2570" max="2570" width="9.5703125" style="73" customWidth="1"/>
    <col min="2571" max="2571" width="18.85546875" style="73" customWidth="1"/>
    <col min="2572" max="2572" width="11.42578125" style="73"/>
    <col min="2573" max="2573" width="20.140625" style="73" customWidth="1"/>
    <col min="2574" max="2574" width="20.28515625" style="73" customWidth="1"/>
    <col min="2575" max="2575" width="22.5703125" style="73" customWidth="1"/>
    <col min="2576" max="2576" width="19.7109375" style="73" customWidth="1"/>
    <col min="2577" max="2813" width="11.42578125" style="73"/>
    <col min="2814" max="2814" width="5.140625" style="73" customWidth="1"/>
    <col min="2815" max="2815" width="58.85546875" style="73" customWidth="1"/>
    <col min="2816" max="2816" width="7.140625" style="73" customWidth="1"/>
    <col min="2817" max="2817" width="8.140625" style="73" customWidth="1"/>
    <col min="2818" max="2818" width="9.28515625" style="73" customWidth="1"/>
    <col min="2819" max="2819" width="9.42578125" style="73" customWidth="1"/>
    <col min="2820" max="2820" width="7.7109375" style="73" customWidth="1"/>
    <col min="2821" max="2821" width="0" style="73" hidden="1" customWidth="1"/>
    <col min="2822" max="2822" width="3.5703125" style="73" customWidth="1"/>
    <col min="2823" max="2823" width="4.7109375" style="73" customWidth="1"/>
    <col min="2824" max="2824" width="8.85546875" style="73" customWidth="1"/>
    <col min="2825" max="2825" width="3.7109375" style="73" customWidth="1"/>
    <col min="2826" max="2826" width="9.5703125" style="73" customWidth="1"/>
    <col min="2827" max="2827" width="18.85546875" style="73" customWidth="1"/>
    <col min="2828" max="2828" width="11.42578125" style="73"/>
    <col min="2829" max="2829" width="20.140625" style="73" customWidth="1"/>
    <col min="2830" max="2830" width="20.28515625" style="73" customWidth="1"/>
    <col min="2831" max="2831" width="22.5703125" style="73" customWidth="1"/>
    <col min="2832" max="2832" width="19.7109375" style="73" customWidth="1"/>
    <col min="2833" max="3069" width="11.42578125" style="73"/>
    <col min="3070" max="3070" width="5.140625" style="73" customWidth="1"/>
    <col min="3071" max="3071" width="58.85546875" style="73" customWidth="1"/>
    <col min="3072" max="3072" width="7.140625" style="73" customWidth="1"/>
    <col min="3073" max="3073" width="8.140625" style="73" customWidth="1"/>
    <col min="3074" max="3074" width="9.28515625" style="73" customWidth="1"/>
    <col min="3075" max="3075" width="9.42578125" style="73" customWidth="1"/>
    <col min="3076" max="3076" width="7.7109375" style="73" customWidth="1"/>
    <col min="3077" max="3077" width="0" style="73" hidden="1" customWidth="1"/>
    <col min="3078" max="3078" width="3.5703125" style="73" customWidth="1"/>
    <col min="3079" max="3079" width="4.7109375" style="73" customWidth="1"/>
    <col min="3080" max="3080" width="8.85546875" style="73" customWidth="1"/>
    <col min="3081" max="3081" width="3.7109375" style="73" customWidth="1"/>
    <col min="3082" max="3082" width="9.5703125" style="73" customWidth="1"/>
    <col min="3083" max="3083" width="18.85546875" style="73" customWidth="1"/>
    <col min="3084" max="3084" width="11.42578125" style="73"/>
    <col min="3085" max="3085" width="20.140625" style="73" customWidth="1"/>
    <col min="3086" max="3086" width="20.28515625" style="73" customWidth="1"/>
    <col min="3087" max="3087" width="22.5703125" style="73" customWidth="1"/>
    <col min="3088" max="3088" width="19.7109375" style="73" customWidth="1"/>
    <col min="3089" max="3325" width="11.42578125" style="73"/>
    <col min="3326" max="3326" width="5.140625" style="73" customWidth="1"/>
    <col min="3327" max="3327" width="58.85546875" style="73" customWidth="1"/>
    <col min="3328" max="3328" width="7.140625" style="73" customWidth="1"/>
    <col min="3329" max="3329" width="8.140625" style="73" customWidth="1"/>
    <col min="3330" max="3330" width="9.28515625" style="73" customWidth="1"/>
    <col min="3331" max="3331" width="9.42578125" style="73" customWidth="1"/>
    <col min="3332" max="3332" width="7.7109375" style="73" customWidth="1"/>
    <col min="3333" max="3333" width="0" style="73" hidden="1" customWidth="1"/>
    <col min="3334" max="3334" width="3.5703125" style="73" customWidth="1"/>
    <col min="3335" max="3335" width="4.7109375" style="73" customWidth="1"/>
    <col min="3336" max="3336" width="8.85546875" style="73" customWidth="1"/>
    <col min="3337" max="3337" width="3.7109375" style="73" customWidth="1"/>
    <col min="3338" max="3338" width="9.5703125" style="73" customWidth="1"/>
    <col min="3339" max="3339" width="18.85546875" style="73" customWidth="1"/>
    <col min="3340" max="3340" width="11.42578125" style="73"/>
    <col min="3341" max="3341" width="20.140625" style="73" customWidth="1"/>
    <col min="3342" max="3342" width="20.28515625" style="73" customWidth="1"/>
    <col min="3343" max="3343" width="22.5703125" style="73" customWidth="1"/>
    <col min="3344" max="3344" width="19.7109375" style="73" customWidth="1"/>
    <col min="3345" max="3581" width="11.42578125" style="73"/>
    <col min="3582" max="3582" width="5.140625" style="73" customWidth="1"/>
    <col min="3583" max="3583" width="58.85546875" style="73" customWidth="1"/>
    <col min="3584" max="3584" width="7.140625" style="73" customWidth="1"/>
    <col min="3585" max="3585" width="8.140625" style="73" customWidth="1"/>
    <col min="3586" max="3586" width="9.28515625" style="73" customWidth="1"/>
    <col min="3587" max="3587" width="9.42578125" style="73" customWidth="1"/>
    <col min="3588" max="3588" width="7.7109375" style="73" customWidth="1"/>
    <col min="3589" max="3589" width="0" style="73" hidden="1" customWidth="1"/>
    <col min="3590" max="3590" width="3.5703125" style="73" customWidth="1"/>
    <col min="3591" max="3591" width="4.7109375" style="73" customWidth="1"/>
    <col min="3592" max="3592" width="8.85546875" style="73" customWidth="1"/>
    <col min="3593" max="3593" width="3.7109375" style="73" customWidth="1"/>
    <col min="3594" max="3594" width="9.5703125" style="73" customWidth="1"/>
    <col min="3595" max="3595" width="18.85546875" style="73" customWidth="1"/>
    <col min="3596" max="3596" width="11.42578125" style="73"/>
    <col min="3597" max="3597" width="20.140625" style="73" customWidth="1"/>
    <col min="3598" max="3598" width="20.28515625" style="73" customWidth="1"/>
    <col min="3599" max="3599" width="22.5703125" style="73" customWidth="1"/>
    <col min="3600" max="3600" width="19.7109375" style="73" customWidth="1"/>
    <col min="3601" max="3837" width="11.42578125" style="73"/>
    <col min="3838" max="3838" width="5.140625" style="73" customWidth="1"/>
    <col min="3839" max="3839" width="58.85546875" style="73" customWidth="1"/>
    <col min="3840" max="3840" width="7.140625" style="73" customWidth="1"/>
    <col min="3841" max="3841" width="8.140625" style="73" customWidth="1"/>
    <col min="3842" max="3842" width="9.28515625" style="73" customWidth="1"/>
    <col min="3843" max="3843" width="9.42578125" style="73" customWidth="1"/>
    <col min="3844" max="3844" width="7.7109375" style="73" customWidth="1"/>
    <col min="3845" max="3845" width="0" style="73" hidden="1" customWidth="1"/>
    <col min="3846" max="3846" width="3.5703125" style="73" customWidth="1"/>
    <col min="3847" max="3847" width="4.7109375" style="73" customWidth="1"/>
    <col min="3848" max="3848" width="8.85546875" style="73" customWidth="1"/>
    <col min="3849" max="3849" width="3.7109375" style="73" customWidth="1"/>
    <col min="3850" max="3850" width="9.5703125" style="73" customWidth="1"/>
    <col min="3851" max="3851" width="18.85546875" style="73" customWidth="1"/>
    <col min="3852" max="3852" width="11.42578125" style="73"/>
    <col min="3853" max="3853" width="20.140625" style="73" customWidth="1"/>
    <col min="3854" max="3854" width="20.28515625" style="73" customWidth="1"/>
    <col min="3855" max="3855" width="22.5703125" style="73" customWidth="1"/>
    <col min="3856" max="3856" width="19.7109375" style="73" customWidth="1"/>
    <col min="3857" max="4093" width="11.42578125" style="73"/>
    <col min="4094" max="4094" width="5.140625" style="73" customWidth="1"/>
    <col min="4095" max="4095" width="58.85546875" style="73" customWidth="1"/>
    <col min="4096" max="4096" width="7.140625" style="73" customWidth="1"/>
    <col min="4097" max="4097" width="8.140625" style="73" customWidth="1"/>
    <col min="4098" max="4098" width="9.28515625" style="73" customWidth="1"/>
    <col min="4099" max="4099" width="9.42578125" style="73" customWidth="1"/>
    <col min="4100" max="4100" width="7.7109375" style="73" customWidth="1"/>
    <col min="4101" max="4101" width="0" style="73" hidden="1" customWidth="1"/>
    <col min="4102" max="4102" width="3.5703125" style="73" customWidth="1"/>
    <col min="4103" max="4103" width="4.7109375" style="73" customWidth="1"/>
    <col min="4104" max="4104" width="8.85546875" style="73" customWidth="1"/>
    <col min="4105" max="4105" width="3.7109375" style="73" customWidth="1"/>
    <col min="4106" max="4106" width="9.5703125" style="73" customWidth="1"/>
    <col min="4107" max="4107" width="18.85546875" style="73" customWidth="1"/>
    <col min="4108" max="4108" width="11.42578125" style="73"/>
    <col min="4109" max="4109" width="20.140625" style="73" customWidth="1"/>
    <col min="4110" max="4110" width="20.28515625" style="73" customWidth="1"/>
    <col min="4111" max="4111" width="22.5703125" style="73" customWidth="1"/>
    <col min="4112" max="4112" width="19.7109375" style="73" customWidth="1"/>
    <col min="4113" max="4349" width="11.42578125" style="73"/>
    <col min="4350" max="4350" width="5.140625" style="73" customWidth="1"/>
    <col min="4351" max="4351" width="58.85546875" style="73" customWidth="1"/>
    <col min="4352" max="4352" width="7.140625" style="73" customWidth="1"/>
    <col min="4353" max="4353" width="8.140625" style="73" customWidth="1"/>
    <col min="4354" max="4354" width="9.28515625" style="73" customWidth="1"/>
    <col min="4355" max="4355" width="9.42578125" style="73" customWidth="1"/>
    <col min="4356" max="4356" width="7.7109375" style="73" customWidth="1"/>
    <col min="4357" max="4357" width="0" style="73" hidden="1" customWidth="1"/>
    <col min="4358" max="4358" width="3.5703125" style="73" customWidth="1"/>
    <col min="4359" max="4359" width="4.7109375" style="73" customWidth="1"/>
    <col min="4360" max="4360" width="8.85546875" style="73" customWidth="1"/>
    <col min="4361" max="4361" width="3.7109375" style="73" customWidth="1"/>
    <col min="4362" max="4362" width="9.5703125" style="73" customWidth="1"/>
    <col min="4363" max="4363" width="18.85546875" style="73" customWidth="1"/>
    <col min="4364" max="4364" width="11.42578125" style="73"/>
    <col min="4365" max="4365" width="20.140625" style="73" customWidth="1"/>
    <col min="4366" max="4366" width="20.28515625" style="73" customWidth="1"/>
    <col min="4367" max="4367" width="22.5703125" style="73" customWidth="1"/>
    <col min="4368" max="4368" width="19.7109375" style="73" customWidth="1"/>
    <col min="4369" max="4605" width="11.42578125" style="73"/>
    <col min="4606" max="4606" width="5.140625" style="73" customWidth="1"/>
    <col min="4607" max="4607" width="58.85546875" style="73" customWidth="1"/>
    <col min="4608" max="4608" width="7.140625" style="73" customWidth="1"/>
    <col min="4609" max="4609" width="8.140625" style="73" customWidth="1"/>
    <col min="4610" max="4610" width="9.28515625" style="73" customWidth="1"/>
    <col min="4611" max="4611" width="9.42578125" style="73" customWidth="1"/>
    <col min="4612" max="4612" width="7.7109375" style="73" customWidth="1"/>
    <col min="4613" max="4613" width="0" style="73" hidden="1" customWidth="1"/>
    <col min="4614" max="4614" width="3.5703125" style="73" customWidth="1"/>
    <col min="4615" max="4615" width="4.7109375" style="73" customWidth="1"/>
    <col min="4616" max="4616" width="8.85546875" style="73" customWidth="1"/>
    <col min="4617" max="4617" width="3.7109375" style="73" customWidth="1"/>
    <col min="4618" max="4618" width="9.5703125" style="73" customWidth="1"/>
    <col min="4619" max="4619" width="18.85546875" style="73" customWidth="1"/>
    <col min="4620" max="4620" width="11.42578125" style="73"/>
    <col min="4621" max="4621" width="20.140625" style="73" customWidth="1"/>
    <col min="4622" max="4622" width="20.28515625" style="73" customWidth="1"/>
    <col min="4623" max="4623" width="22.5703125" style="73" customWidth="1"/>
    <col min="4624" max="4624" width="19.7109375" style="73" customWidth="1"/>
    <col min="4625" max="4861" width="11.42578125" style="73"/>
    <col min="4862" max="4862" width="5.140625" style="73" customWidth="1"/>
    <col min="4863" max="4863" width="58.85546875" style="73" customWidth="1"/>
    <col min="4864" max="4864" width="7.140625" style="73" customWidth="1"/>
    <col min="4865" max="4865" width="8.140625" style="73" customWidth="1"/>
    <col min="4866" max="4866" width="9.28515625" style="73" customWidth="1"/>
    <col min="4867" max="4867" width="9.42578125" style="73" customWidth="1"/>
    <col min="4868" max="4868" width="7.7109375" style="73" customWidth="1"/>
    <col min="4869" max="4869" width="0" style="73" hidden="1" customWidth="1"/>
    <col min="4870" max="4870" width="3.5703125" style="73" customWidth="1"/>
    <col min="4871" max="4871" width="4.7109375" style="73" customWidth="1"/>
    <col min="4872" max="4872" width="8.85546875" style="73" customWidth="1"/>
    <col min="4873" max="4873" width="3.7109375" style="73" customWidth="1"/>
    <col min="4874" max="4874" width="9.5703125" style="73" customWidth="1"/>
    <col min="4875" max="4875" width="18.85546875" style="73" customWidth="1"/>
    <col min="4876" max="4876" width="11.42578125" style="73"/>
    <col min="4877" max="4877" width="20.140625" style="73" customWidth="1"/>
    <col min="4878" max="4878" width="20.28515625" style="73" customWidth="1"/>
    <col min="4879" max="4879" width="22.5703125" style="73" customWidth="1"/>
    <col min="4880" max="4880" width="19.7109375" style="73" customWidth="1"/>
    <col min="4881" max="5117" width="11.42578125" style="73"/>
    <col min="5118" max="5118" width="5.140625" style="73" customWidth="1"/>
    <col min="5119" max="5119" width="58.85546875" style="73" customWidth="1"/>
    <col min="5120" max="5120" width="7.140625" style="73" customWidth="1"/>
    <col min="5121" max="5121" width="8.140625" style="73" customWidth="1"/>
    <col min="5122" max="5122" width="9.28515625" style="73" customWidth="1"/>
    <col min="5123" max="5123" width="9.42578125" style="73" customWidth="1"/>
    <col min="5124" max="5124" width="7.7109375" style="73" customWidth="1"/>
    <col min="5125" max="5125" width="0" style="73" hidden="1" customWidth="1"/>
    <col min="5126" max="5126" width="3.5703125" style="73" customWidth="1"/>
    <col min="5127" max="5127" width="4.7109375" style="73" customWidth="1"/>
    <col min="5128" max="5128" width="8.85546875" style="73" customWidth="1"/>
    <col min="5129" max="5129" width="3.7109375" style="73" customWidth="1"/>
    <col min="5130" max="5130" width="9.5703125" style="73" customWidth="1"/>
    <col min="5131" max="5131" width="18.85546875" style="73" customWidth="1"/>
    <col min="5132" max="5132" width="11.42578125" style="73"/>
    <col min="5133" max="5133" width="20.140625" style="73" customWidth="1"/>
    <col min="5134" max="5134" width="20.28515625" style="73" customWidth="1"/>
    <col min="5135" max="5135" width="22.5703125" style="73" customWidth="1"/>
    <col min="5136" max="5136" width="19.7109375" style="73" customWidth="1"/>
    <col min="5137" max="5373" width="11.42578125" style="73"/>
    <col min="5374" max="5374" width="5.140625" style="73" customWidth="1"/>
    <col min="5375" max="5375" width="58.85546875" style="73" customWidth="1"/>
    <col min="5376" max="5376" width="7.140625" style="73" customWidth="1"/>
    <col min="5377" max="5377" width="8.140625" style="73" customWidth="1"/>
    <col min="5378" max="5378" width="9.28515625" style="73" customWidth="1"/>
    <col min="5379" max="5379" width="9.42578125" style="73" customWidth="1"/>
    <col min="5380" max="5380" width="7.7109375" style="73" customWidth="1"/>
    <col min="5381" max="5381" width="0" style="73" hidden="1" customWidth="1"/>
    <col min="5382" max="5382" width="3.5703125" style="73" customWidth="1"/>
    <col min="5383" max="5383" width="4.7109375" style="73" customWidth="1"/>
    <col min="5384" max="5384" width="8.85546875" style="73" customWidth="1"/>
    <col min="5385" max="5385" width="3.7109375" style="73" customWidth="1"/>
    <col min="5386" max="5386" width="9.5703125" style="73" customWidth="1"/>
    <col min="5387" max="5387" width="18.85546875" style="73" customWidth="1"/>
    <col min="5388" max="5388" width="11.42578125" style="73"/>
    <col min="5389" max="5389" width="20.140625" style="73" customWidth="1"/>
    <col min="5390" max="5390" width="20.28515625" style="73" customWidth="1"/>
    <col min="5391" max="5391" width="22.5703125" style="73" customWidth="1"/>
    <col min="5392" max="5392" width="19.7109375" style="73" customWidth="1"/>
    <col min="5393" max="5629" width="11.42578125" style="73"/>
    <col min="5630" max="5630" width="5.140625" style="73" customWidth="1"/>
    <col min="5631" max="5631" width="58.85546875" style="73" customWidth="1"/>
    <col min="5632" max="5632" width="7.140625" style="73" customWidth="1"/>
    <col min="5633" max="5633" width="8.140625" style="73" customWidth="1"/>
    <col min="5634" max="5634" width="9.28515625" style="73" customWidth="1"/>
    <col min="5635" max="5635" width="9.42578125" style="73" customWidth="1"/>
    <col min="5636" max="5636" width="7.7109375" style="73" customWidth="1"/>
    <col min="5637" max="5637" width="0" style="73" hidden="1" customWidth="1"/>
    <col min="5638" max="5638" width="3.5703125" style="73" customWidth="1"/>
    <col min="5639" max="5639" width="4.7109375" style="73" customWidth="1"/>
    <col min="5640" max="5640" width="8.85546875" style="73" customWidth="1"/>
    <col min="5641" max="5641" width="3.7109375" style="73" customWidth="1"/>
    <col min="5642" max="5642" width="9.5703125" style="73" customWidth="1"/>
    <col min="5643" max="5643" width="18.85546875" style="73" customWidth="1"/>
    <col min="5644" max="5644" width="11.42578125" style="73"/>
    <col min="5645" max="5645" width="20.140625" style="73" customWidth="1"/>
    <col min="5646" max="5646" width="20.28515625" style="73" customWidth="1"/>
    <col min="5647" max="5647" width="22.5703125" style="73" customWidth="1"/>
    <col min="5648" max="5648" width="19.7109375" style="73" customWidth="1"/>
    <col min="5649" max="5885" width="11.42578125" style="73"/>
    <col min="5886" max="5886" width="5.140625" style="73" customWidth="1"/>
    <col min="5887" max="5887" width="58.85546875" style="73" customWidth="1"/>
    <col min="5888" max="5888" width="7.140625" style="73" customWidth="1"/>
    <col min="5889" max="5889" width="8.140625" style="73" customWidth="1"/>
    <col min="5890" max="5890" width="9.28515625" style="73" customWidth="1"/>
    <col min="5891" max="5891" width="9.42578125" style="73" customWidth="1"/>
    <col min="5892" max="5892" width="7.7109375" style="73" customWidth="1"/>
    <col min="5893" max="5893" width="0" style="73" hidden="1" customWidth="1"/>
    <col min="5894" max="5894" width="3.5703125" style="73" customWidth="1"/>
    <col min="5895" max="5895" width="4.7109375" style="73" customWidth="1"/>
    <col min="5896" max="5896" width="8.85546875" style="73" customWidth="1"/>
    <col min="5897" max="5897" width="3.7109375" style="73" customWidth="1"/>
    <col min="5898" max="5898" width="9.5703125" style="73" customWidth="1"/>
    <col min="5899" max="5899" width="18.85546875" style="73" customWidth="1"/>
    <col min="5900" max="5900" width="11.42578125" style="73"/>
    <col min="5901" max="5901" width="20.140625" style="73" customWidth="1"/>
    <col min="5902" max="5902" width="20.28515625" style="73" customWidth="1"/>
    <col min="5903" max="5903" width="22.5703125" style="73" customWidth="1"/>
    <col min="5904" max="5904" width="19.7109375" style="73" customWidth="1"/>
    <col min="5905" max="6141" width="11.42578125" style="73"/>
    <col min="6142" max="6142" width="5.140625" style="73" customWidth="1"/>
    <col min="6143" max="6143" width="58.85546875" style="73" customWidth="1"/>
    <col min="6144" max="6144" width="7.140625" style="73" customWidth="1"/>
    <col min="6145" max="6145" width="8.140625" style="73" customWidth="1"/>
    <col min="6146" max="6146" width="9.28515625" style="73" customWidth="1"/>
    <col min="6147" max="6147" width="9.42578125" style="73" customWidth="1"/>
    <col min="6148" max="6148" width="7.7109375" style="73" customWidth="1"/>
    <col min="6149" max="6149" width="0" style="73" hidden="1" customWidth="1"/>
    <col min="6150" max="6150" width="3.5703125" style="73" customWidth="1"/>
    <col min="6151" max="6151" width="4.7109375" style="73" customWidth="1"/>
    <col min="6152" max="6152" width="8.85546875" style="73" customWidth="1"/>
    <col min="6153" max="6153" width="3.7109375" style="73" customWidth="1"/>
    <col min="6154" max="6154" width="9.5703125" style="73" customWidth="1"/>
    <col min="6155" max="6155" width="18.85546875" style="73" customWidth="1"/>
    <col min="6156" max="6156" width="11.42578125" style="73"/>
    <col min="6157" max="6157" width="20.140625" style="73" customWidth="1"/>
    <col min="6158" max="6158" width="20.28515625" style="73" customWidth="1"/>
    <col min="6159" max="6159" width="22.5703125" style="73" customWidth="1"/>
    <col min="6160" max="6160" width="19.7109375" style="73" customWidth="1"/>
    <col min="6161" max="6397" width="11.42578125" style="73"/>
    <col min="6398" max="6398" width="5.140625" style="73" customWidth="1"/>
    <col min="6399" max="6399" width="58.85546875" style="73" customWidth="1"/>
    <col min="6400" max="6400" width="7.140625" style="73" customWidth="1"/>
    <col min="6401" max="6401" width="8.140625" style="73" customWidth="1"/>
    <col min="6402" max="6402" width="9.28515625" style="73" customWidth="1"/>
    <col min="6403" max="6403" width="9.42578125" style="73" customWidth="1"/>
    <col min="6404" max="6404" width="7.7109375" style="73" customWidth="1"/>
    <col min="6405" max="6405" width="0" style="73" hidden="1" customWidth="1"/>
    <col min="6406" max="6406" width="3.5703125" style="73" customWidth="1"/>
    <col min="6407" max="6407" width="4.7109375" style="73" customWidth="1"/>
    <col min="6408" max="6408" width="8.85546875" style="73" customWidth="1"/>
    <col min="6409" max="6409" width="3.7109375" style="73" customWidth="1"/>
    <col min="6410" max="6410" width="9.5703125" style="73" customWidth="1"/>
    <col min="6411" max="6411" width="18.85546875" style="73" customWidth="1"/>
    <col min="6412" max="6412" width="11.42578125" style="73"/>
    <col min="6413" max="6413" width="20.140625" style="73" customWidth="1"/>
    <col min="6414" max="6414" width="20.28515625" style="73" customWidth="1"/>
    <col min="6415" max="6415" width="22.5703125" style="73" customWidth="1"/>
    <col min="6416" max="6416" width="19.7109375" style="73" customWidth="1"/>
    <col min="6417" max="6653" width="11.42578125" style="73"/>
    <col min="6654" max="6654" width="5.140625" style="73" customWidth="1"/>
    <col min="6655" max="6655" width="58.85546875" style="73" customWidth="1"/>
    <col min="6656" max="6656" width="7.140625" style="73" customWidth="1"/>
    <col min="6657" max="6657" width="8.140625" style="73" customWidth="1"/>
    <col min="6658" max="6658" width="9.28515625" style="73" customWidth="1"/>
    <col min="6659" max="6659" width="9.42578125" style="73" customWidth="1"/>
    <col min="6660" max="6660" width="7.7109375" style="73" customWidth="1"/>
    <col min="6661" max="6661" width="0" style="73" hidden="1" customWidth="1"/>
    <col min="6662" max="6662" width="3.5703125" style="73" customWidth="1"/>
    <col min="6663" max="6663" width="4.7109375" style="73" customWidth="1"/>
    <col min="6664" max="6664" width="8.85546875" style="73" customWidth="1"/>
    <col min="6665" max="6665" width="3.7109375" style="73" customWidth="1"/>
    <col min="6666" max="6666" width="9.5703125" style="73" customWidth="1"/>
    <col min="6667" max="6667" width="18.85546875" style="73" customWidth="1"/>
    <col min="6668" max="6668" width="11.42578125" style="73"/>
    <col min="6669" max="6669" width="20.140625" style="73" customWidth="1"/>
    <col min="6670" max="6670" width="20.28515625" style="73" customWidth="1"/>
    <col min="6671" max="6671" width="22.5703125" style="73" customWidth="1"/>
    <col min="6672" max="6672" width="19.7109375" style="73" customWidth="1"/>
    <col min="6673" max="6909" width="11.42578125" style="73"/>
    <col min="6910" max="6910" width="5.140625" style="73" customWidth="1"/>
    <col min="6911" max="6911" width="58.85546875" style="73" customWidth="1"/>
    <col min="6912" max="6912" width="7.140625" style="73" customWidth="1"/>
    <col min="6913" max="6913" width="8.140625" style="73" customWidth="1"/>
    <col min="6914" max="6914" width="9.28515625" style="73" customWidth="1"/>
    <col min="6915" max="6915" width="9.42578125" style="73" customWidth="1"/>
    <col min="6916" max="6916" width="7.7109375" style="73" customWidth="1"/>
    <col min="6917" max="6917" width="0" style="73" hidden="1" customWidth="1"/>
    <col min="6918" max="6918" width="3.5703125" style="73" customWidth="1"/>
    <col min="6919" max="6919" width="4.7109375" style="73" customWidth="1"/>
    <col min="6920" max="6920" width="8.85546875" style="73" customWidth="1"/>
    <col min="6921" max="6921" width="3.7109375" style="73" customWidth="1"/>
    <col min="6922" max="6922" width="9.5703125" style="73" customWidth="1"/>
    <col min="6923" max="6923" width="18.85546875" style="73" customWidth="1"/>
    <col min="6924" max="6924" width="11.42578125" style="73"/>
    <col min="6925" max="6925" width="20.140625" style="73" customWidth="1"/>
    <col min="6926" max="6926" width="20.28515625" style="73" customWidth="1"/>
    <col min="6927" max="6927" width="22.5703125" style="73" customWidth="1"/>
    <col min="6928" max="6928" width="19.7109375" style="73" customWidth="1"/>
    <col min="6929" max="7165" width="11.42578125" style="73"/>
    <col min="7166" max="7166" width="5.140625" style="73" customWidth="1"/>
    <col min="7167" max="7167" width="58.85546875" style="73" customWidth="1"/>
    <col min="7168" max="7168" width="7.140625" style="73" customWidth="1"/>
    <col min="7169" max="7169" width="8.140625" style="73" customWidth="1"/>
    <col min="7170" max="7170" width="9.28515625" style="73" customWidth="1"/>
    <col min="7171" max="7171" width="9.42578125" style="73" customWidth="1"/>
    <col min="7172" max="7172" width="7.7109375" style="73" customWidth="1"/>
    <col min="7173" max="7173" width="0" style="73" hidden="1" customWidth="1"/>
    <col min="7174" max="7174" width="3.5703125" style="73" customWidth="1"/>
    <col min="7175" max="7175" width="4.7109375" style="73" customWidth="1"/>
    <col min="7176" max="7176" width="8.85546875" style="73" customWidth="1"/>
    <col min="7177" max="7177" width="3.7109375" style="73" customWidth="1"/>
    <col min="7178" max="7178" width="9.5703125" style="73" customWidth="1"/>
    <col min="7179" max="7179" width="18.85546875" style="73" customWidth="1"/>
    <col min="7180" max="7180" width="11.42578125" style="73"/>
    <col min="7181" max="7181" width="20.140625" style="73" customWidth="1"/>
    <col min="7182" max="7182" width="20.28515625" style="73" customWidth="1"/>
    <col min="7183" max="7183" width="22.5703125" style="73" customWidth="1"/>
    <col min="7184" max="7184" width="19.7109375" style="73" customWidth="1"/>
    <col min="7185" max="7421" width="11.42578125" style="73"/>
    <col min="7422" max="7422" width="5.140625" style="73" customWidth="1"/>
    <col min="7423" max="7423" width="58.85546875" style="73" customWidth="1"/>
    <col min="7424" max="7424" width="7.140625" style="73" customWidth="1"/>
    <col min="7425" max="7425" width="8.140625" style="73" customWidth="1"/>
    <col min="7426" max="7426" width="9.28515625" style="73" customWidth="1"/>
    <col min="7427" max="7427" width="9.42578125" style="73" customWidth="1"/>
    <col min="7428" max="7428" width="7.7109375" style="73" customWidth="1"/>
    <col min="7429" max="7429" width="0" style="73" hidden="1" customWidth="1"/>
    <col min="7430" max="7430" width="3.5703125" style="73" customWidth="1"/>
    <col min="7431" max="7431" width="4.7109375" style="73" customWidth="1"/>
    <col min="7432" max="7432" width="8.85546875" style="73" customWidth="1"/>
    <col min="7433" max="7433" width="3.7109375" style="73" customWidth="1"/>
    <col min="7434" max="7434" width="9.5703125" style="73" customWidth="1"/>
    <col min="7435" max="7435" width="18.85546875" style="73" customWidth="1"/>
    <col min="7436" max="7436" width="11.42578125" style="73"/>
    <col min="7437" max="7437" width="20.140625" style="73" customWidth="1"/>
    <col min="7438" max="7438" width="20.28515625" style="73" customWidth="1"/>
    <col min="7439" max="7439" width="22.5703125" style="73" customWidth="1"/>
    <col min="7440" max="7440" width="19.7109375" style="73" customWidth="1"/>
    <col min="7441" max="7677" width="11.42578125" style="73"/>
    <col min="7678" max="7678" width="5.140625" style="73" customWidth="1"/>
    <col min="7679" max="7679" width="58.85546875" style="73" customWidth="1"/>
    <col min="7680" max="7680" width="7.140625" style="73" customWidth="1"/>
    <col min="7681" max="7681" width="8.140625" style="73" customWidth="1"/>
    <col min="7682" max="7682" width="9.28515625" style="73" customWidth="1"/>
    <col min="7683" max="7683" width="9.42578125" style="73" customWidth="1"/>
    <col min="7684" max="7684" width="7.7109375" style="73" customWidth="1"/>
    <col min="7685" max="7685" width="0" style="73" hidden="1" customWidth="1"/>
    <col min="7686" max="7686" width="3.5703125" style="73" customWidth="1"/>
    <col min="7687" max="7687" width="4.7109375" style="73" customWidth="1"/>
    <col min="7688" max="7688" width="8.85546875" style="73" customWidth="1"/>
    <col min="7689" max="7689" width="3.7109375" style="73" customWidth="1"/>
    <col min="7690" max="7690" width="9.5703125" style="73" customWidth="1"/>
    <col min="7691" max="7691" width="18.85546875" style="73" customWidth="1"/>
    <col min="7692" max="7692" width="11.42578125" style="73"/>
    <col min="7693" max="7693" width="20.140625" style="73" customWidth="1"/>
    <col min="7694" max="7694" width="20.28515625" style="73" customWidth="1"/>
    <col min="7695" max="7695" width="22.5703125" style="73" customWidth="1"/>
    <col min="7696" max="7696" width="19.7109375" style="73" customWidth="1"/>
    <col min="7697" max="7933" width="11.42578125" style="73"/>
    <col min="7934" max="7934" width="5.140625" style="73" customWidth="1"/>
    <col min="7935" max="7935" width="58.85546875" style="73" customWidth="1"/>
    <col min="7936" max="7936" width="7.140625" style="73" customWidth="1"/>
    <col min="7937" max="7937" width="8.140625" style="73" customWidth="1"/>
    <col min="7938" max="7938" width="9.28515625" style="73" customWidth="1"/>
    <col min="7939" max="7939" width="9.42578125" style="73" customWidth="1"/>
    <col min="7940" max="7940" width="7.7109375" style="73" customWidth="1"/>
    <col min="7941" max="7941" width="0" style="73" hidden="1" customWidth="1"/>
    <col min="7942" max="7942" width="3.5703125" style="73" customWidth="1"/>
    <col min="7943" max="7943" width="4.7109375" style="73" customWidth="1"/>
    <col min="7944" max="7944" width="8.85546875" style="73" customWidth="1"/>
    <col min="7945" max="7945" width="3.7109375" style="73" customWidth="1"/>
    <col min="7946" max="7946" width="9.5703125" style="73" customWidth="1"/>
    <col min="7947" max="7947" width="18.85546875" style="73" customWidth="1"/>
    <col min="7948" max="7948" width="11.42578125" style="73"/>
    <col min="7949" max="7949" width="20.140625" style="73" customWidth="1"/>
    <col min="7950" max="7950" width="20.28515625" style="73" customWidth="1"/>
    <col min="7951" max="7951" width="22.5703125" style="73" customWidth="1"/>
    <col min="7952" max="7952" width="19.7109375" style="73" customWidth="1"/>
    <col min="7953" max="8189" width="11.42578125" style="73"/>
    <col min="8190" max="8190" width="5.140625" style="73" customWidth="1"/>
    <col min="8191" max="8191" width="58.85546875" style="73" customWidth="1"/>
    <col min="8192" max="8192" width="7.140625" style="73" customWidth="1"/>
    <col min="8193" max="8193" width="8.140625" style="73" customWidth="1"/>
    <col min="8194" max="8194" width="9.28515625" style="73" customWidth="1"/>
    <col min="8195" max="8195" width="9.42578125" style="73" customWidth="1"/>
    <col min="8196" max="8196" width="7.7109375" style="73" customWidth="1"/>
    <col min="8197" max="8197" width="0" style="73" hidden="1" customWidth="1"/>
    <col min="8198" max="8198" width="3.5703125" style="73" customWidth="1"/>
    <col min="8199" max="8199" width="4.7109375" style="73" customWidth="1"/>
    <col min="8200" max="8200" width="8.85546875" style="73" customWidth="1"/>
    <col min="8201" max="8201" width="3.7109375" style="73" customWidth="1"/>
    <col min="8202" max="8202" width="9.5703125" style="73" customWidth="1"/>
    <col min="8203" max="8203" width="18.85546875" style="73" customWidth="1"/>
    <col min="8204" max="8204" width="11.42578125" style="73"/>
    <col min="8205" max="8205" width="20.140625" style="73" customWidth="1"/>
    <col min="8206" max="8206" width="20.28515625" style="73" customWidth="1"/>
    <col min="8207" max="8207" width="22.5703125" style="73" customWidth="1"/>
    <col min="8208" max="8208" width="19.7109375" style="73" customWidth="1"/>
    <col min="8209" max="8445" width="11.42578125" style="73"/>
    <col min="8446" max="8446" width="5.140625" style="73" customWidth="1"/>
    <col min="8447" max="8447" width="58.85546875" style="73" customWidth="1"/>
    <col min="8448" max="8448" width="7.140625" style="73" customWidth="1"/>
    <col min="8449" max="8449" width="8.140625" style="73" customWidth="1"/>
    <col min="8450" max="8450" width="9.28515625" style="73" customWidth="1"/>
    <col min="8451" max="8451" width="9.42578125" style="73" customWidth="1"/>
    <col min="8452" max="8452" width="7.7109375" style="73" customWidth="1"/>
    <col min="8453" max="8453" width="0" style="73" hidden="1" customWidth="1"/>
    <col min="8454" max="8454" width="3.5703125" style="73" customWidth="1"/>
    <col min="8455" max="8455" width="4.7109375" style="73" customWidth="1"/>
    <col min="8456" max="8456" width="8.85546875" style="73" customWidth="1"/>
    <col min="8457" max="8457" width="3.7109375" style="73" customWidth="1"/>
    <col min="8458" max="8458" width="9.5703125" style="73" customWidth="1"/>
    <col min="8459" max="8459" width="18.85546875" style="73" customWidth="1"/>
    <col min="8460" max="8460" width="11.42578125" style="73"/>
    <col min="8461" max="8461" width="20.140625" style="73" customWidth="1"/>
    <col min="8462" max="8462" width="20.28515625" style="73" customWidth="1"/>
    <col min="8463" max="8463" width="22.5703125" style="73" customWidth="1"/>
    <col min="8464" max="8464" width="19.7109375" style="73" customWidth="1"/>
    <col min="8465" max="8701" width="11.42578125" style="73"/>
    <col min="8702" max="8702" width="5.140625" style="73" customWidth="1"/>
    <col min="8703" max="8703" width="58.85546875" style="73" customWidth="1"/>
    <col min="8704" max="8704" width="7.140625" style="73" customWidth="1"/>
    <col min="8705" max="8705" width="8.140625" style="73" customWidth="1"/>
    <col min="8706" max="8706" width="9.28515625" style="73" customWidth="1"/>
    <col min="8707" max="8707" width="9.42578125" style="73" customWidth="1"/>
    <col min="8708" max="8708" width="7.7109375" style="73" customWidth="1"/>
    <col min="8709" max="8709" width="0" style="73" hidden="1" customWidth="1"/>
    <col min="8710" max="8710" width="3.5703125" style="73" customWidth="1"/>
    <col min="8711" max="8711" width="4.7109375" style="73" customWidth="1"/>
    <col min="8712" max="8712" width="8.85546875" style="73" customWidth="1"/>
    <col min="8713" max="8713" width="3.7109375" style="73" customWidth="1"/>
    <col min="8714" max="8714" width="9.5703125" style="73" customWidth="1"/>
    <col min="8715" max="8715" width="18.85546875" style="73" customWidth="1"/>
    <col min="8716" max="8716" width="11.42578125" style="73"/>
    <col min="8717" max="8717" width="20.140625" style="73" customWidth="1"/>
    <col min="8718" max="8718" width="20.28515625" style="73" customWidth="1"/>
    <col min="8719" max="8719" width="22.5703125" style="73" customWidth="1"/>
    <col min="8720" max="8720" width="19.7109375" style="73" customWidth="1"/>
    <col min="8721" max="8957" width="11.42578125" style="73"/>
    <col min="8958" max="8958" width="5.140625" style="73" customWidth="1"/>
    <col min="8959" max="8959" width="58.85546875" style="73" customWidth="1"/>
    <col min="8960" max="8960" width="7.140625" style="73" customWidth="1"/>
    <col min="8961" max="8961" width="8.140625" style="73" customWidth="1"/>
    <col min="8962" max="8962" width="9.28515625" style="73" customWidth="1"/>
    <col min="8963" max="8963" width="9.42578125" style="73" customWidth="1"/>
    <col min="8964" max="8964" width="7.7109375" style="73" customWidth="1"/>
    <col min="8965" max="8965" width="0" style="73" hidden="1" customWidth="1"/>
    <col min="8966" max="8966" width="3.5703125" style="73" customWidth="1"/>
    <col min="8967" max="8967" width="4.7109375" style="73" customWidth="1"/>
    <col min="8968" max="8968" width="8.85546875" style="73" customWidth="1"/>
    <col min="8969" max="8969" width="3.7109375" style="73" customWidth="1"/>
    <col min="8970" max="8970" width="9.5703125" style="73" customWidth="1"/>
    <col min="8971" max="8971" width="18.85546875" style="73" customWidth="1"/>
    <col min="8972" max="8972" width="11.42578125" style="73"/>
    <col min="8973" max="8973" width="20.140625" style="73" customWidth="1"/>
    <col min="8974" max="8974" width="20.28515625" style="73" customWidth="1"/>
    <col min="8975" max="8975" width="22.5703125" style="73" customWidth="1"/>
    <col min="8976" max="8976" width="19.7109375" style="73" customWidth="1"/>
    <col min="8977" max="9213" width="11.42578125" style="73"/>
    <col min="9214" max="9214" width="5.140625" style="73" customWidth="1"/>
    <col min="9215" max="9215" width="58.85546875" style="73" customWidth="1"/>
    <col min="9216" max="9216" width="7.140625" style="73" customWidth="1"/>
    <col min="9217" max="9217" width="8.140625" style="73" customWidth="1"/>
    <col min="9218" max="9218" width="9.28515625" style="73" customWidth="1"/>
    <col min="9219" max="9219" width="9.42578125" style="73" customWidth="1"/>
    <col min="9220" max="9220" width="7.7109375" style="73" customWidth="1"/>
    <col min="9221" max="9221" width="0" style="73" hidden="1" customWidth="1"/>
    <col min="9222" max="9222" width="3.5703125" style="73" customWidth="1"/>
    <col min="9223" max="9223" width="4.7109375" style="73" customWidth="1"/>
    <col min="9224" max="9224" width="8.85546875" style="73" customWidth="1"/>
    <col min="9225" max="9225" width="3.7109375" style="73" customWidth="1"/>
    <col min="9226" max="9226" width="9.5703125" style="73" customWidth="1"/>
    <col min="9227" max="9227" width="18.85546875" style="73" customWidth="1"/>
    <col min="9228" max="9228" width="11.42578125" style="73"/>
    <col min="9229" max="9229" width="20.140625" style="73" customWidth="1"/>
    <col min="9230" max="9230" width="20.28515625" style="73" customWidth="1"/>
    <col min="9231" max="9231" width="22.5703125" style="73" customWidth="1"/>
    <col min="9232" max="9232" width="19.7109375" style="73" customWidth="1"/>
    <col min="9233" max="9469" width="11.42578125" style="73"/>
    <col min="9470" max="9470" width="5.140625" style="73" customWidth="1"/>
    <col min="9471" max="9471" width="58.85546875" style="73" customWidth="1"/>
    <col min="9472" max="9472" width="7.140625" style="73" customWidth="1"/>
    <col min="9473" max="9473" width="8.140625" style="73" customWidth="1"/>
    <col min="9474" max="9474" width="9.28515625" style="73" customWidth="1"/>
    <col min="9475" max="9475" width="9.42578125" style="73" customWidth="1"/>
    <col min="9476" max="9476" width="7.7109375" style="73" customWidth="1"/>
    <col min="9477" max="9477" width="0" style="73" hidden="1" customWidth="1"/>
    <col min="9478" max="9478" width="3.5703125" style="73" customWidth="1"/>
    <col min="9479" max="9479" width="4.7109375" style="73" customWidth="1"/>
    <col min="9480" max="9480" width="8.85546875" style="73" customWidth="1"/>
    <col min="9481" max="9481" width="3.7109375" style="73" customWidth="1"/>
    <col min="9482" max="9482" width="9.5703125" style="73" customWidth="1"/>
    <col min="9483" max="9483" width="18.85546875" style="73" customWidth="1"/>
    <col min="9484" max="9484" width="11.42578125" style="73"/>
    <col min="9485" max="9485" width="20.140625" style="73" customWidth="1"/>
    <col min="9486" max="9486" width="20.28515625" style="73" customWidth="1"/>
    <col min="9487" max="9487" width="22.5703125" style="73" customWidth="1"/>
    <col min="9488" max="9488" width="19.7109375" style="73" customWidth="1"/>
    <col min="9489" max="9725" width="11.42578125" style="73"/>
    <col min="9726" max="9726" width="5.140625" style="73" customWidth="1"/>
    <col min="9727" max="9727" width="58.85546875" style="73" customWidth="1"/>
    <col min="9728" max="9728" width="7.140625" style="73" customWidth="1"/>
    <col min="9729" max="9729" width="8.140625" style="73" customWidth="1"/>
    <col min="9730" max="9730" width="9.28515625" style="73" customWidth="1"/>
    <col min="9731" max="9731" width="9.42578125" style="73" customWidth="1"/>
    <col min="9732" max="9732" width="7.7109375" style="73" customWidth="1"/>
    <col min="9733" max="9733" width="0" style="73" hidden="1" customWidth="1"/>
    <col min="9734" max="9734" width="3.5703125" style="73" customWidth="1"/>
    <col min="9735" max="9735" width="4.7109375" style="73" customWidth="1"/>
    <col min="9736" max="9736" width="8.85546875" style="73" customWidth="1"/>
    <col min="9737" max="9737" width="3.7109375" style="73" customWidth="1"/>
    <col min="9738" max="9738" width="9.5703125" style="73" customWidth="1"/>
    <col min="9739" max="9739" width="18.85546875" style="73" customWidth="1"/>
    <col min="9740" max="9740" width="11.42578125" style="73"/>
    <col min="9741" max="9741" width="20.140625" style="73" customWidth="1"/>
    <col min="9742" max="9742" width="20.28515625" style="73" customWidth="1"/>
    <col min="9743" max="9743" width="22.5703125" style="73" customWidth="1"/>
    <col min="9744" max="9744" width="19.7109375" style="73" customWidth="1"/>
    <col min="9745" max="9981" width="11.42578125" style="73"/>
    <col min="9982" max="9982" width="5.140625" style="73" customWidth="1"/>
    <col min="9983" max="9983" width="58.85546875" style="73" customWidth="1"/>
    <col min="9984" max="9984" width="7.140625" style="73" customWidth="1"/>
    <col min="9985" max="9985" width="8.140625" style="73" customWidth="1"/>
    <col min="9986" max="9986" width="9.28515625" style="73" customWidth="1"/>
    <col min="9987" max="9987" width="9.42578125" style="73" customWidth="1"/>
    <col min="9988" max="9988" width="7.7109375" style="73" customWidth="1"/>
    <col min="9989" max="9989" width="0" style="73" hidden="1" customWidth="1"/>
    <col min="9990" max="9990" width="3.5703125" style="73" customWidth="1"/>
    <col min="9991" max="9991" width="4.7109375" style="73" customWidth="1"/>
    <col min="9992" max="9992" width="8.85546875" style="73" customWidth="1"/>
    <col min="9993" max="9993" width="3.7109375" style="73" customWidth="1"/>
    <col min="9994" max="9994" width="9.5703125" style="73" customWidth="1"/>
    <col min="9995" max="9995" width="18.85546875" style="73" customWidth="1"/>
    <col min="9996" max="9996" width="11.42578125" style="73"/>
    <col min="9997" max="9997" width="20.140625" style="73" customWidth="1"/>
    <col min="9998" max="9998" width="20.28515625" style="73" customWidth="1"/>
    <col min="9999" max="9999" width="22.5703125" style="73" customWidth="1"/>
    <col min="10000" max="10000" width="19.7109375" style="73" customWidth="1"/>
    <col min="10001" max="10237" width="11.42578125" style="73"/>
    <col min="10238" max="10238" width="5.140625" style="73" customWidth="1"/>
    <col min="10239" max="10239" width="58.85546875" style="73" customWidth="1"/>
    <col min="10240" max="10240" width="7.140625" style="73" customWidth="1"/>
    <col min="10241" max="10241" width="8.140625" style="73" customWidth="1"/>
    <col min="10242" max="10242" width="9.28515625" style="73" customWidth="1"/>
    <col min="10243" max="10243" width="9.42578125" style="73" customWidth="1"/>
    <col min="10244" max="10244" width="7.7109375" style="73" customWidth="1"/>
    <col min="10245" max="10245" width="0" style="73" hidden="1" customWidth="1"/>
    <col min="10246" max="10246" width="3.5703125" style="73" customWidth="1"/>
    <col min="10247" max="10247" width="4.7109375" style="73" customWidth="1"/>
    <col min="10248" max="10248" width="8.85546875" style="73" customWidth="1"/>
    <col min="10249" max="10249" width="3.7109375" style="73" customWidth="1"/>
    <col min="10250" max="10250" width="9.5703125" style="73" customWidth="1"/>
    <col min="10251" max="10251" width="18.85546875" style="73" customWidth="1"/>
    <col min="10252" max="10252" width="11.42578125" style="73"/>
    <col min="10253" max="10253" width="20.140625" style="73" customWidth="1"/>
    <col min="10254" max="10254" width="20.28515625" style="73" customWidth="1"/>
    <col min="10255" max="10255" width="22.5703125" style="73" customWidth="1"/>
    <col min="10256" max="10256" width="19.7109375" style="73" customWidth="1"/>
    <col min="10257" max="10493" width="11.42578125" style="73"/>
    <col min="10494" max="10494" width="5.140625" style="73" customWidth="1"/>
    <col min="10495" max="10495" width="58.85546875" style="73" customWidth="1"/>
    <col min="10496" max="10496" width="7.140625" style="73" customWidth="1"/>
    <col min="10497" max="10497" width="8.140625" style="73" customWidth="1"/>
    <col min="10498" max="10498" width="9.28515625" style="73" customWidth="1"/>
    <col min="10499" max="10499" width="9.42578125" style="73" customWidth="1"/>
    <col min="10500" max="10500" width="7.7109375" style="73" customWidth="1"/>
    <col min="10501" max="10501" width="0" style="73" hidden="1" customWidth="1"/>
    <col min="10502" max="10502" width="3.5703125" style="73" customWidth="1"/>
    <col min="10503" max="10503" width="4.7109375" style="73" customWidth="1"/>
    <col min="10504" max="10504" width="8.85546875" style="73" customWidth="1"/>
    <col min="10505" max="10505" width="3.7109375" style="73" customWidth="1"/>
    <col min="10506" max="10506" width="9.5703125" style="73" customWidth="1"/>
    <col min="10507" max="10507" width="18.85546875" style="73" customWidth="1"/>
    <col min="10508" max="10508" width="11.42578125" style="73"/>
    <col min="10509" max="10509" width="20.140625" style="73" customWidth="1"/>
    <col min="10510" max="10510" width="20.28515625" style="73" customWidth="1"/>
    <col min="10511" max="10511" width="22.5703125" style="73" customWidth="1"/>
    <col min="10512" max="10512" width="19.7109375" style="73" customWidth="1"/>
    <col min="10513" max="10749" width="11.42578125" style="73"/>
    <col min="10750" max="10750" width="5.140625" style="73" customWidth="1"/>
    <col min="10751" max="10751" width="58.85546875" style="73" customWidth="1"/>
    <col min="10752" max="10752" width="7.140625" style="73" customWidth="1"/>
    <col min="10753" max="10753" width="8.140625" style="73" customWidth="1"/>
    <col min="10754" max="10754" width="9.28515625" style="73" customWidth="1"/>
    <col min="10755" max="10755" width="9.42578125" style="73" customWidth="1"/>
    <col min="10756" max="10756" width="7.7109375" style="73" customWidth="1"/>
    <col min="10757" max="10757" width="0" style="73" hidden="1" customWidth="1"/>
    <col min="10758" max="10758" width="3.5703125" style="73" customWidth="1"/>
    <col min="10759" max="10759" width="4.7109375" style="73" customWidth="1"/>
    <col min="10760" max="10760" width="8.85546875" style="73" customWidth="1"/>
    <col min="10761" max="10761" width="3.7109375" style="73" customWidth="1"/>
    <col min="10762" max="10762" width="9.5703125" style="73" customWidth="1"/>
    <col min="10763" max="10763" width="18.85546875" style="73" customWidth="1"/>
    <col min="10764" max="10764" width="11.42578125" style="73"/>
    <col min="10765" max="10765" width="20.140625" style="73" customWidth="1"/>
    <col min="10766" max="10766" width="20.28515625" style="73" customWidth="1"/>
    <col min="10767" max="10767" width="22.5703125" style="73" customWidth="1"/>
    <col min="10768" max="10768" width="19.7109375" style="73" customWidth="1"/>
    <col min="10769" max="11005" width="11.42578125" style="73"/>
    <col min="11006" max="11006" width="5.140625" style="73" customWidth="1"/>
    <col min="11007" max="11007" width="58.85546875" style="73" customWidth="1"/>
    <col min="11008" max="11008" width="7.140625" style="73" customWidth="1"/>
    <col min="11009" max="11009" width="8.140625" style="73" customWidth="1"/>
    <col min="11010" max="11010" width="9.28515625" style="73" customWidth="1"/>
    <col min="11011" max="11011" width="9.42578125" style="73" customWidth="1"/>
    <col min="11012" max="11012" width="7.7109375" style="73" customWidth="1"/>
    <col min="11013" max="11013" width="0" style="73" hidden="1" customWidth="1"/>
    <col min="11014" max="11014" width="3.5703125" style="73" customWidth="1"/>
    <col min="11015" max="11015" width="4.7109375" style="73" customWidth="1"/>
    <col min="11016" max="11016" width="8.85546875" style="73" customWidth="1"/>
    <col min="11017" max="11017" width="3.7109375" style="73" customWidth="1"/>
    <col min="11018" max="11018" width="9.5703125" style="73" customWidth="1"/>
    <col min="11019" max="11019" width="18.85546875" style="73" customWidth="1"/>
    <col min="11020" max="11020" width="11.42578125" style="73"/>
    <col min="11021" max="11021" width="20.140625" style="73" customWidth="1"/>
    <col min="11022" max="11022" width="20.28515625" style="73" customWidth="1"/>
    <col min="11023" max="11023" width="22.5703125" style="73" customWidth="1"/>
    <col min="11024" max="11024" width="19.7109375" style="73" customWidth="1"/>
    <col min="11025" max="11261" width="11.42578125" style="73"/>
    <col min="11262" max="11262" width="5.140625" style="73" customWidth="1"/>
    <col min="11263" max="11263" width="58.85546875" style="73" customWidth="1"/>
    <col min="11264" max="11264" width="7.140625" style="73" customWidth="1"/>
    <col min="11265" max="11265" width="8.140625" style="73" customWidth="1"/>
    <col min="11266" max="11266" width="9.28515625" style="73" customWidth="1"/>
    <col min="11267" max="11267" width="9.42578125" style="73" customWidth="1"/>
    <col min="11268" max="11268" width="7.7109375" style="73" customWidth="1"/>
    <col min="11269" max="11269" width="0" style="73" hidden="1" customWidth="1"/>
    <col min="11270" max="11270" width="3.5703125" style="73" customWidth="1"/>
    <col min="11271" max="11271" width="4.7109375" style="73" customWidth="1"/>
    <col min="11272" max="11272" width="8.85546875" style="73" customWidth="1"/>
    <col min="11273" max="11273" width="3.7109375" style="73" customWidth="1"/>
    <col min="11274" max="11274" width="9.5703125" style="73" customWidth="1"/>
    <col min="11275" max="11275" width="18.85546875" style="73" customWidth="1"/>
    <col min="11276" max="11276" width="11.42578125" style="73"/>
    <col min="11277" max="11277" width="20.140625" style="73" customWidth="1"/>
    <col min="11278" max="11278" width="20.28515625" style="73" customWidth="1"/>
    <col min="11279" max="11279" width="22.5703125" style="73" customWidth="1"/>
    <col min="11280" max="11280" width="19.7109375" style="73" customWidth="1"/>
    <col min="11281" max="11517" width="11.42578125" style="73"/>
    <col min="11518" max="11518" width="5.140625" style="73" customWidth="1"/>
    <col min="11519" max="11519" width="58.85546875" style="73" customWidth="1"/>
    <col min="11520" max="11520" width="7.140625" style="73" customWidth="1"/>
    <col min="11521" max="11521" width="8.140625" style="73" customWidth="1"/>
    <col min="11522" max="11522" width="9.28515625" style="73" customWidth="1"/>
    <col min="11523" max="11523" width="9.42578125" style="73" customWidth="1"/>
    <col min="11524" max="11524" width="7.7109375" style="73" customWidth="1"/>
    <col min="11525" max="11525" width="0" style="73" hidden="1" customWidth="1"/>
    <col min="11526" max="11526" width="3.5703125" style="73" customWidth="1"/>
    <col min="11527" max="11527" width="4.7109375" style="73" customWidth="1"/>
    <col min="11528" max="11528" width="8.85546875" style="73" customWidth="1"/>
    <col min="11529" max="11529" width="3.7109375" style="73" customWidth="1"/>
    <col min="11530" max="11530" width="9.5703125" style="73" customWidth="1"/>
    <col min="11531" max="11531" width="18.85546875" style="73" customWidth="1"/>
    <col min="11532" max="11532" width="11.42578125" style="73"/>
    <col min="11533" max="11533" width="20.140625" style="73" customWidth="1"/>
    <col min="11534" max="11534" width="20.28515625" style="73" customWidth="1"/>
    <col min="11535" max="11535" width="22.5703125" style="73" customWidth="1"/>
    <col min="11536" max="11536" width="19.7109375" style="73" customWidth="1"/>
    <col min="11537" max="11773" width="11.42578125" style="73"/>
    <col min="11774" max="11774" width="5.140625" style="73" customWidth="1"/>
    <col min="11775" max="11775" width="58.85546875" style="73" customWidth="1"/>
    <col min="11776" max="11776" width="7.140625" style="73" customWidth="1"/>
    <col min="11777" max="11777" width="8.140625" style="73" customWidth="1"/>
    <col min="11778" max="11778" width="9.28515625" style="73" customWidth="1"/>
    <col min="11779" max="11779" width="9.42578125" style="73" customWidth="1"/>
    <col min="11780" max="11780" width="7.7109375" style="73" customWidth="1"/>
    <col min="11781" max="11781" width="0" style="73" hidden="1" customWidth="1"/>
    <col min="11782" max="11782" width="3.5703125" style="73" customWidth="1"/>
    <col min="11783" max="11783" width="4.7109375" style="73" customWidth="1"/>
    <col min="11784" max="11784" width="8.85546875" style="73" customWidth="1"/>
    <col min="11785" max="11785" width="3.7109375" style="73" customWidth="1"/>
    <col min="11786" max="11786" width="9.5703125" style="73" customWidth="1"/>
    <col min="11787" max="11787" width="18.85546875" style="73" customWidth="1"/>
    <col min="11788" max="11788" width="11.42578125" style="73"/>
    <col min="11789" max="11789" width="20.140625" style="73" customWidth="1"/>
    <col min="11790" max="11790" width="20.28515625" style="73" customWidth="1"/>
    <col min="11791" max="11791" width="22.5703125" style="73" customWidth="1"/>
    <col min="11792" max="11792" width="19.7109375" style="73" customWidth="1"/>
    <col min="11793" max="12029" width="11.42578125" style="73"/>
    <col min="12030" max="12030" width="5.140625" style="73" customWidth="1"/>
    <col min="12031" max="12031" width="58.85546875" style="73" customWidth="1"/>
    <col min="12032" max="12032" width="7.140625" style="73" customWidth="1"/>
    <col min="12033" max="12033" width="8.140625" style="73" customWidth="1"/>
    <col min="12034" max="12034" width="9.28515625" style="73" customWidth="1"/>
    <col min="12035" max="12035" width="9.42578125" style="73" customWidth="1"/>
    <col min="12036" max="12036" width="7.7109375" style="73" customWidth="1"/>
    <col min="12037" max="12037" width="0" style="73" hidden="1" customWidth="1"/>
    <col min="12038" max="12038" width="3.5703125" style="73" customWidth="1"/>
    <col min="12039" max="12039" width="4.7109375" style="73" customWidth="1"/>
    <col min="12040" max="12040" width="8.85546875" style="73" customWidth="1"/>
    <col min="12041" max="12041" width="3.7109375" style="73" customWidth="1"/>
    <col min="12042" max="12042" width="9.5703125" style="73" customWidth="1"/>
    <col min="12043" max="12043" width="18.85546875" style="73" customWidth="1"/>
    <col min="12044" max="12044" width="11.42578125" style="73"/>
    <col min="12045" max="12045" width="20.140625" style="73" customWidth="1"/>
    <col min="12046" max="12046" width="20.28515625" style="73" customWidth="1"/>
    <col min="12047" max="12047" width="22.5703125" style="73" customWidth="1"/>
    <col min="12048" max="12048" width="19.7109375" style="73" customWidth="1"/>
    <col min="12049" max="12285" width="11.42578125" style="73"/>
    <col min="12286" max="12286" width="5.140625" style="73" customWidth="1"/>
    <col min="12287" max="12287" width="58.85546875" style="73" customWidth="1"/>
    <col min="12288" max="12288" width="7.140625" style="73" customWidth="1"/>
    <col min="12289" max="12289" width="8.140625" style="73" customWidth="1"/>
    <col min="12290" max="12290" width="9.28515625" style="73" customWidth="1"/>
    <col min="12291" max="12291" width="9.42578125" style="73" customWidth="1"/>
    <col min="12292" max="12292" width="7.7109375" style="73" customWidth="1"/>
    <col min="12293" max="12293" width="0" style="73" hidden="1" customWidth="1"/>
    <col min="12294" max="12294" width="3.5703125" style="73" customWidth="1"/>
    <col min="12295" max="12295" width="4.7109375" style="73" customWidth="1"/>
    <col min="12296" max="12296" width="8.85546875" style="73" customWidth="1"/>
    <col min="12297" max="12297" width="3.7109375" style="73" customWidth="1"/>
    <col min="12298" max="12298" width="9.5703125" style="73" customWidth="1"/>
    <col min="12299" max="12299" width="18.85546875" style="73" customWidth="1"/>
    <col min="12300" max="12300" width="11.42578125" style="73"/>
    <col min="12301" max="12301" width="20.140625" style="73" customWidth="1"/>
    <col min="12302" max="12302" width="20.28515625" style="73" customWidth="1"/>
    <col min="12303" max="12303" width="22.5703125" style="73" customWidth="1"/>
    <col min="12304" max="12304" width="19.7109375" style="73" customWidth="1"/>
    <col min="12305" max="12541" width="11.42578125" style="73"/>
    <col min="12542" max="12542" width="5.140625" style="73" customWidth="1"/>
    <col min="12543" max="12543" width="58.85546875" style="73" customWidth="1"/>
    <col min="12544" max="12544" width="7.140625" style="73" customWidth="1"/>
    <col min="12545" max="12545" width="8.140625" style="73" customWidth="1"/>
    <col min="12546" max="12546" width="9.28515625" style="73" customWidth="1"/>
    <col min="12547" max="12547" width="9.42578125" style="73" customWidth="1"/>
    <col min="12548" max="12548" width="7.7109375" style="73" customWidth="1"/>
    <col min="12549" max="12549" width="0" style="73" hidden="1" customWidth="1"/>
    <col min="12550" max="12550" width="3.5703125" style="73" customWidth="1"/>
    <col min="12551" max="12551" width="4.7109375" style="73" customWidth="1"/>
    <col min="12552" max="12552" width="8.85546875" style="73" customWidth="1"/>
    <col min="12553" max="12553" width="3.7109375" style="73" customWidth="1"/>
    <col min="12554" max="12554" width="9.5703125" style="73" customWidth="1"/>
    <col min="12555" max="12555" width="18.85546875" style="73" customWidth="1"/>
    <col min="12556" max="12556" width="11.42578125" style="73"/>
    <col min="12557" max="12557" width="20.140625" style="73" customWidth="1"/>
    <col min="12558" max="12558" width="20.28515625" style="73" customWidth="1"/>
    <col min="12559" max="12559" width="22.5703125" style="73" customWidth="1"/>
    <col min="12560" max="12560" width="19.7109375" style="73" customWidth="1"/>
    <col min="12561" max="12797" width="11.42578125" style="73"/>
    <col min="12798" max="12798" width="5.140625" style="73" customWidth="1"/>
    <col min="12799" max="12799" width="58.85546875" style="73" customWidth="1"/>
    <col min="12800" max="12800" width="7.140625" style="73" customWidth="1"/>
    <col min="12801" max="12801" width="8.140625" style="73" customWidth="1"/>
    <col min="12802" max="12802" width="9.28515625" style="73" customWidth="1"/>
    <col min="12803" max="12803" width="9.42578125" style="73" customWidth="1"/>
    <col min="12804" max="12804" width="7.7109375" style="73" customWidth="1"/>
    <col min="12805" max="12805" width="0" style="73" hidden="1" customWidth="1"/>
    <col min="12806" max="12806" width="3.5703125" style="73" customWidth="1"/>
    <col min="12807" max="12807" width="4.7109375" style="73" customWidth="1"/>
    <col min="12808" max="12808" width="8.85546875" style="73" customWidth="1"/>
    <col min="12809" max="12809" width="3.7109375" style="73" customWidth="1"/>
    <col min="12810" max="12810" width="9.5703125" style="73" customWidth="1"/>
    <col min="12811" max="12811" width="18.85546875" style="73" customWidth="1"/>
    <col min="12812" max="12812" width="11.42578125" style="73"/>
    <col min="12813" max="12813" width="20.140625" style="73" customWidth="1"/>
    <col min="12814" max="12814" width="20.28515625" style="73" customWidth="1"/>
    <col min="12815" max="12815" width="22.5703125" style="73" customWidth="1"/>
    <col min="12816" max="12816" width="19.7109375" style="73" customWidth="1"/>
    <col min="12817" max="13053" width="11.42578125" style="73"/>
    <col min="13054" max="13054" width="5.140625" style="73" customWidth="1"/>
    <col min="13055" max="13055" width="58.85546875" style="73" customWidth="1"/>
    <col min="13056" max="13056" width="7.140625" style="73" customWidth="1"/>
    <col min="13057" max="13057" width="8.140625" style="73" customWidth="1"/>
    <col min="13058" max="13058" width="9.28515625" style="73" customWidth="1"/>
    <col min="13059" max="13059" width="9.42578125" style="73" customWidth="1"/>
    <col min="13060" max="13060" width="7.7109375" style="73" customWidth="1"/>
    <col min="13061" max="13061" width="0" style="73" hidden="1" customWidth="1"/>
    <col min="13062" max="13062" width="3.5703125" style="73" customWidth="1"/>
    <col min="13063" max="13063" width="4.7109375" style="73" customWidth="1"/>
    <col min="13064" max="13064" width="8.85546875" style="73" customWidth="1"/>
    <col min="13065" max="13065" width="3.7109375" style="73" customWidth="1"/>
    <col min="13066" max="13066" width="9.5703125" style="73" customWidth="1"/>
    <col min="13067" max="13067" width="18.85546875" style="73" customWidth="1"/>
    <col min="13068" max="13068" width="11.42578125" style="73"/>
    <col min="13069" max="13069" width="20.140625" style="73" customWidth="1"/>
    <col min="13070" max="13070" width="20.28515625" style="73" customWidth="1"/>
    <col min="13071" max="13071" width="22.5703125" style="73" customWidth="1"/>
    <col min="13072" max="13072" width="19.7109375" style="73" customWidth="1"/>
    <col min="13073" max="13309" width="11.42578125" style="73"/>
    <col min="13310" max="13310" width="5.140625" style="73" customWidth="1"/>
    <col min="13311" max="13311" width="58.85546875" style="73" customWidth="1"/>
    <col min="13312" max="13312" width="7.140625" style="73" customWidth="1"/>
    <col min="13313" max="13313" width="8.140625" style="73" customWidth="1"/>
    <col min="13314" max="13314" width="9.28515625" style="73" customWidth="1"/>
    <col min="13315" max="13315" width="9.42578125" style="73" customWidth="1"/>
    <col min="13316" max="13316" width="7.7109375" style="73" customWidth="1"/>
    <col min="13317" max="13317" width="0" style="73" hidden="1" customWidth="1"/>
    <col min="13318" max="13318" width="3.5703125" style="73" customWidth="1"/>
    <col min="13319" max="13319" width="4.7109375" style="73" customWidth="1"/>
    <col min="13320" max="13320" width="8.85546875" style="73" customWidth="1"/>
    <col min="13321" max="13321" width="3.7109375" style="73" customWidth="1"/>
    <col min="13322" max="13322" width="9.5703125" style="73" customWidth="1"/>
    <col min="13323" max="13323" width="18.85546875" style="73" customWidth="1"/>
    <col min="13324" max="13324" width="11.42578125" style="73"/>
    <col min="13325" max="13325" width="20.140625" style="73" customWidth="1"/>
    <col min="13326" max="13326" width="20.28515625" style="73" customWidth="1"/>
    <col min="13327" max="13327" width="22.5703125" style="73" customWidth="1"/>
    <col min="13328" max="13328" width="19.7109375" style="73" customWidth="1"/>
    <col min="13329" max="13565" width="11.42578125" style="73"/>
    <col min="13566" max="13566" width="5.140625" style="73" customWidth="1"/>
    <col min="13567" max="13567" width="58.85546875" style="73" customWidth="1"/>
    <col min="13568" max="13568" width="7.140625" style="73" customWidth="1"/>
    <col min="13569" max="13569" width="8.140625" style="73" customWidth="1"/>
    <col min="13570" max="13570" width="9.28515625" style="73" customWidth="1"/>
    <col min="13571" max="13571" width="9.42578125" style="73" customWidth="1"/>
    <col min="13572" max="13572" width="7.7109375" style="73" customWidth="1"/>
    <col min="13573" max="13573" width="0" style="73" hidden="1" customWidth="1"/>
    <col min="13574" max="13574" width="3.5703125" style="73" customWidth="1"/>
    <col min="13575" max="13575" width="4.7109375" style="73" customWidth="1"/>
    <col min="13576" max="13576" width="8.85546875" style="73" customWidth="1"/>
    <col min="13577" max="13577" width="3.7109375" style="73" customWidth="1"/>
    <col min="13578" max="13578" width="9.5703125" style="73" customWidth="1"/>
    <col min="13579" max="13579" width="18.85546875" style="73" customWidth="1"/>
    <col min="13580" max="13580" width="11.42578125" style="73"/>
    <col min="13581" max="13581" width="20.140625" style="73" customWidth="1"/>
    <col min="13582" max="13582" width="20.28515625" style="73" customWidth="1"/>
    <col min="13583" max="13583" width="22.5703125" style="73" customWidth="1"/>
    <col min="13584" max="13584" width="19.7109375" style="73" customWidth="1"/>
    <col min="13585" max="13821" width="11.42578125" style="73"/>
    <col min="13822" max="13822" width="5.140625" style="73" customWidth="1"/>
    <col min="13823" max="13823" width="58.85546875" style="73" customWidth="1"/>
    <col min="13824" max="13824" width="7.140625" style="73" customWidth="1"/>
    <col min="13825" max="13825" width="8.140625" style="73" customWidth="1"/>
    <col min="13826" max="13826" width="9.28515625" style="73" customWidth="1"/>
    <col min="13827" max="13827" width="9.42578125" style="73" customWidth="1"/>
    <col min="13828" max="13828" width="7.7109375" style="73" customWidth="1"/>
    <col min="13829" max="13829" width="0" style="73" hidden="1" customWidth="1"/>
    <col min="13830" max="13830" width="3.5703125" style="73" customWidth="1"/>
    <col min="13831" max="13831" width="4.7109375" style="73" customWidth="1"/>
    <col min="13832" max="13832" width="8.85546875" style="73" customWidth="1"/>
    <col min="13833" max="13833" width="3.7109375" style="73" customWidth="1"/>
    <col min="13834" max="13834" width="9.5703125" style="73" customWidth="1"/>
    <col min="13835" max="13835" width="18.85546875" style="73" customWidth="1"/>
    <col min="13836" max="13836" width="11.42578125" style="73"/>
    <col min="13837" max="13837" width="20.140625" style="73" customWidth="1"/>
    <col min="13838" max="13838" width="20.28515625" style="73" customWidth="1"/>
    <col min="13839" max="13839" width="22.5703125" style="73" customWidth="1"/>
    <col min="13840" max="13840" width="19.7109375" style="73" customWidth="1"/>
    <col min="13841" max="14077" width="11.42578125" style="73"/>
    <col min="14078" max="14078" width="5.140625" style="73" customWidth="1"/>
    <col min="14079" max="14079" width="58.85546875" style="73" customWidth="1"/>
    <col min="14080" max="14080" width="7.140625" style="73" customWidth="1"/>
    <col min="14081" max="14081" width="8.140625" style="73" customWidth="1"/>
    <col min="14082" max="14082" width="9.28515625" style="73" customWidth="1"/>
    <col min="14083" max="14083" width="9.42578125" style="73" customWidth="1"/>
    <col min="14084" max="14084" width="7.7109375" style="73" customWidth="1"/>
    <col min="14085" max="14085" width="0" style="73" hidden="1" customWidth="1"/>
    <col min="14086" max="14086" width="3.5703125" style="73" customWidth="1"/>
    <col min="14087" max="14087" width="4.7109375" style="73" customWidth="1"/>
    <col min="14088" max="14088" width="8.85546875" style="73" customWidth="1"/>
    <col min="14089" max="14089" width="3.7109375" style="73" customWidth="1"/>
    <col min="14090" max="14090" width="9.5703125" style="73" customWidth="1"/>
    <col min="14091" max="14091" width="18.85546875" style="73" customWidth="1"/>
    <col min="14092" max="14092" width="11.42578125" style="73"/>
    <col min="14093" max="14093" width="20.140625" style="73" customWidth="1"/>
    <col min="14094" max="14094" width="20.28515625" style="73" customWidth="1"/>
    <col min="14095" max="14095" width="22.5703125" style="73" customWidth="1"/>
    <col min="14096" max="14096" width="19.7109375" style="73" customWidth="1"/>
    <col min="14097" max="14333" width="11.42578125" style="73"/>
    <col min="14334" max="14334" width="5.140625" style="73" customWidth="1"/>
    <col min="14335" max="14335" width="58.85546875" style="73" customWidth="1"/>
    <col min="14336" max="14336" width="7.140625" style="73" customWidth="1"/>
    <col min="14337" max="14337" width="8.140625" style="73" customWidth="1"/>
    <col min="14338" max="14338" width="9.28515625" style="73" customWidth="1"/>
    <col min="14339" max="14339" width="9.42578125" style="73" customWidth="1"/>
    <col min="14340" max="14340" width="7.7109375" style="73" customWidth="1"/>
    <col min="14341" max="14341" width="0" style="73" hidden="1" customWidth="1"/>
    <col min="14342" max="14342" width="3.5703125" style="73" customWidth="1"/>
    <col min="14343" max="14343" width="4.7109375" style="73" customWidth="1"/>
    <col min="14344" max="14344" width="8.85546875" style="73" customWidth="1"/>
    <col min="14345" max="14345" width="3.7109375" style="73" customWidth="1"/>
    <col min="14346" max="14346" width="9.5703125" style="73" customWidth="1"/>
    <col min="14347" max="14347" width="18.85546875" style="73" customWidth="1"/>
    <col min="14348" max="14348" width="11.42578125" style="73"/>
    <col min="14349" max="14349" width="20.140625" style="73" customWidth="1"/>
    <col min="14350" max="14350" width="20.28515625" style="73" customWidth="1"/>
    <col min="14351" max="14351" width="22.5703125" style="73" customWidth="1"/>
    <col min="14352" max="14352" width="19.7109375" style="73" customWidth="1"/>
    <col min="14353" max="14589" width="11.42578125" style="73"/>
    <col min="14590" max="14590" width="5.140625" style="73" customWidth="1"/>
    <col min="14591" max="14591" width="58.85546875" style="73" customWidth="1"/>
    <col min="14592" max="14592" width="7.140625" style="73" customWidth="1"/>
    <col min="14593" max="14593" width="8.140625" style="73" customWidth="1"/>
    <col min="14594" max="14594" width="9.28515625" style="73" customWidth="1"/>
    <col min="14595" max="14595" width="9.42578125" style="73" customWidth="1"/>
    <col min="14596" max="14596" width="7.7109375" style="73" customWidth="1"/>
    <col min="14597" max="14597" width="0" style="73" hidden="1" customWidth="1"/>
    <col min="14598" max="14598" width="3.5703125" style="73" customWidth="1"/>
    <col min="14599" max="14599" width="4.7109375" style="73" customWidth="1"/>
    <col min="14600" max="14600" width="8.85546875" style="73" customWidth="1"/>
    <col min="14601" max="14601" width="3.7109375" style="73" customWidth="1"/>
    <col min="14602" max="14602" width="9.5703125" style="73" customWidth="1"/>
    <col min="14603" max="14603" width="18.85546875" style="73" customWidth="1"/>
    <col min="14604" max="14604" width="11.42578125" style="73"/>
    <col min="14605" max="14605" width="20.140625" style="73" customWidth="1"/>
    <col min="14606" max="14606" width="20.28515625" style="73" customWidth="1"/>
    <col min="14607" max="14607" width="22.5703125" style="73" customWidth="1"/>
    <col min="14608" max="14608" width="19.7109375" style="73" customWidth="1"/>
    <col min="14609" max="14845" width="11.42578125" style="73"/>
    <col min="14846" max="14846" width="5.140625" style="73" customWidth="1"/>
    <col min="14847" max="14847" width="58.85546875" style="73" customWidth="1"/>
    <col min="14848" max="14848" width="7.140625" style="73" customWidth="1"/>
    <col min="14849" max="14849" width="8.140625" style="73" customWidth="1"/>
    <col min="14850" max="14850" width="9.28515625" style="73" customWidth="1"/>
    <col min="14851" max="14851" width="9.42578125" style="73" customWidth="1"/>
    <col min="14852" max="14852" width="7.7109375" style="73" customWidth="1"/>
    <col min="14853" max="14853" width="0" style="73" hidden="1" customWidth="1"/>
    <col min="14854" max="14854" width="3.5703125" style="73" customWidth="1"/>
    <col min="14855" max="14855" width="4.7109375" style="73" customWidth="1"/>
    <col min="14856" max="14856" width="8.85546875" style="73" customWidth="1"/>
    <col min="14857" max="14857" width="3.7109375" style="73" customWidth="1"/>
    <col min="14858" max="14858" width="9.5703125" style="73" customWidth="1"/>
    <col min="14859" max="14859" width="18.85546875" style="73" customWidth="1"/>
    <col min="14860" max="14860" width="11.42578125" style="73"/>
    <col min="14861" max="14861" width="20.140625" style="73" customWidth="1"/>
    <col min="14862" max="14862" width="20.28515625" style="73" customWidth="1"/>
    <col min="14863" max="14863" width="22.5703125" style="73" customWidth="1"/>
    <col min="14864" max="14864" width="19.7109375" style="73" customWidth="1"/>
    <col min="14865" max="15101" width="11.42578125" style="73"/>
    <col min="15102" max="15102" width="5.140625" style="73" customWidth="1"/>
    <col min="15103" max="15103" width="58.85546875" style="73" customWidth="1"/>
    <col min="15104" max="15104" width="7.140625" style="73" customWidth="1"/>
    <col min="15105" max="15105" width="8.140625" style="73" customWidth="1"/>
    <col min="15106" max="15106" width="9.28515625" style="73" customWidth="1"/>
    <col min="15107" max="15107" width="9.42578125" style="73" customWidth="1"/>
    <col min="15108" max="15108" width="7.7109375" style="73" customWidth="1"/>
    <col min="15109" max="15109" width="0" style="73" hidden="1" customWidth="1"/>
    <col min="15110" max="15110" width="3.5703125" style="73" customWidth="1"/>
    <col min="15111" max="15111" width="4.7109375" style="73" customWidth="1"/>
    <col min="15112" max="15112" width="8.85546875" style="73" customWidth="1"/>
    <col min="15113" max="15113" width="3.7109375" style="73" customWidth="1"/>
    <col min="15114" max="15114" width="9.5703125" style="73" customWidth="1"/>
    <col min="15115" max="15115" width="18.85546875" style="73" customWidth="1"/>
    <col min="15116" max="15116" width="11.42578125" style="73"/>
    <col min="15117" max="15117" width="20.140625" style="73" customWidth="1"/>
    <col min="15118" max="15118" width="20.28515625" style="73" customWidth="1"/>
    <col min="15119" max="15119" width="22.5703125" style="73" customWidth="1"/>
    <col min="15120" max="15120" width="19.7109375" style="73" customWidth="1"/>
    <col min="15121" max="15357" width="11.42578125" style="73"/>
    <col min="15358" max="15358" width="5.140625" style="73" customWidth="1"/>
    <col min="15359" max="15359" width="58.85546875" style="73" customWidth="1"/>
    <col min="15360" max="15360" width="7.140625" style="73" customWidth="1"/>
    <col min="15361" max="15361" width="8.140625" style="73" customWidth="1"/>
    <col min="15362" max="15362" width="9.28515625" style="73" customWidth="1"/>
    <col min="15363" max="15363" width="9.42578125" style="73" customWidth="1"/>
    <col min="15364" max="15364" width="7.7109375" style="73" customWidth="1"/>
    <col min="15365" max="15365" width="0" style="73" hidden="1" customWidth="1"/>
    <col min="15366" max="15366" width="3.5703125" style="73" customWidth="1"/>
    <col min="15367" max="15367" width="4.7109375" style="73" customWidth="1"/>
    <col min="15368" max="15368" width="8.85546875" style="73" customWidth="1"/>
    <col min="15369" max="15369" width="3.7109375" style="73" customWidth="1"/>
    <col min="15370" max="15370" width="9.5703125" style="73" customWidth="1"/>
    <col min="15371" max="15371" width="18.85546875" style="73" customWidth="1"/>
    <col min="15372" max="15372" width="11.42578125" style="73"/>
    <col min="15373" max="15373" width="20.140625" style="73" customWidth="1"/>
    <col min="15374" max="15374" width="20.28515625" style="73" customWidth="1"/>
    <col min="15375" max="15375" width="22.5703125" style="73" customWidth="1"/>
    <col min="15376" max="15376" width="19.7109375" style="73" customWidth="1"/>
    <col min="15377" max="15613" width="11.42578125" style="73"/>
    <col min="15614" max="15614" width="5.140625" style="73" customWidth="1"/>
    <col min="15615" max="15615" width="58.85546875" style="73" customWidth="1"/>
    <col min="15616" max="15616" width="7.140625" style="73" customWidth="1"/>
    <col min="15617" max="15617" width="8.140625" style="73" customWidth="1"/>
    <col min="15618" max="15618" width="9.28515625" style="73" customWidth="1"/>
    <col min="15619" max="15619" width="9.42578125" style="73" customWidth="1"/>
    <col min="15620" max="15620" width="7.7109375" style="73" customWidth="1"/>
    <col min="15621" max="15621" width="0" style="73" hidden="1" customWidth="1"/>
    <col min="15622" max="15622" width="3.5703125" style="73" customWidth="1"/>
    <col min="15623" max="15623" width="4.7109375" style="73" customWidth="1"/>
    <col min="15624" max="15624" width="8.85546875" style="73" customWidth="1"/>
    <col min="15625" max="15625" width="3.7109375" style="73" customWidth="1"/>
    <col min="15626" max="15626" width="9.5703125" style="73" customWidth="1"/>
    <col min="15627" max="15627" width="18.85546875" style="73" customWidth="1"/>
    <col min="15628" max="15628" width="11.42578125" style="73"/>
    <col min="15629" max="15629" width="20.140625" style="73" customWidth="1"/>
    <col min="15630" max="15630" width="20.28515625" style="73" customWidth="1"/>
    <col min="15631" max="15631" width="22.5703125" style="73" customWidth="1"/>
    <col min="15632" max="15632" width="19.7109375" style="73" customWidth="1"/>
    <col min="15633" max="15869" width="11.42578125" style="73"/>
    <col min="15870" max="15870" width="5.140625" style="73" customWidth="1"/>
    <col min="15871" max="15871" width="58.85546875" style="73" customWidth="1"/>
    <col min="15872" max="15872" width="7.140625" style="73" customWidth="1"/>
    <col min="15873" max="15873" width="8.140625" style="73" customWidth="1"/>
    <col min="15874" max="15874" width="9.28515625" style="73" customWidth="1"/>
    <col min="15875" max="15875" width="9.42578125" style="73" customWidth="1"/>
    <col min="15876" max="15876" width="7.7109375" style="73" customWidth="1"/>
    <col min="15877" max="15877" width="0" style="73" hidden="1" customWidth="1"/>
    <col min="15878" max="15878" width="3.5703125" style="73" customWidth="1"/>
    <col min="15879" max="15879" width="4.7109375" style="73" customWidth="1"/>
    <col min="15880" max="15880" width="8.85546875" style="73" customWidth="1"/>
    <col min="15881" max="15881" width="3.7109375" style="73" customWidth="1"/>
    <col min="15882" max="15882" width="9.5703125" style="73" customWidth="1"/>
    <col min="15883" max="15883" width="18.85546875" style="73" customWidth="1"/>
    <col min="15884" max="15884" width="11.42578125" style="73"/>
    <col min="15885" max="15885" width="20.140625" style="73" customWidth="1"/>
    <col min="15886" max="15886" width="20.28515625" style="73" customWidth="1"/>
    <col min="15887" max="15887" width="22.5703125" style="73" customWidth="1"/>
    <col min="15888" max="15888" width="19.7109375" style="73" customWidth="1"/>
    <col min="15889" max="16125" width="11.42578125" style="73"/>
    <col min="16126" max="16126" width="5.140625" style="73" customWidth="1"/>
    <col min="16127" max="16127" width="58.85546875" style="73" customWidth="1"/>
    <col min="16128" max="16128" width="7.140625" style="73" customWidth="1"/>
    <col min="16129" max="16129" width="8.140625" style="73" customWidth="1"/>
    <col min="16130" max="16130" width="9.28515625" style="73" customWidth="1"/>
    <col min="16131" max="16131" width="9.42578125" style="73" customWidth="1"/>
    <col min="16132" max="16132" width="7.7109375" style="73" customWidth="1"/>
    <col min="16133" max="16133" width="0" style="73" hidden="1" customWidth="1"/>
    <col min="16134" max="16134" width="3.5703125" style="73" customWidth="1"/>
    <col min="16135" max="16135" width="4.7109375" style="73" customWidth="1"/>
    <col min="16136" max="16136" width="8.85546875" style="73" customWidth="1"/>
    <col min="16137" max="16137" width="3.7109375" style="73" customWidth="1"/>
    <col min="16138" max="16138" width="9.5703125" style="73" customWidth="1"/>
    <col min="16139" max="16139" width="18.85546875" style="73" customWidth="1"/>
    <col min="16140" max="16140" width="11.42578125" style="73"/>
    <col min="16141" max="16141" width="20.140625" style="73" customWidth="1"/>
    <col min="16142" max="16142" width="20.28515625" style="73" customWidth="1"/>
    <col min="16143" max="16143" width="22.5703125" style="73" customWidth="1"/>
    <col min="16144" max="16144" width="19.7109375" style="73" customWidth="1"/>
    <col min="16145" max="16384" width="11.42578125" style="73"/>
  </cols>
  <sheetData>
    <row r="1" spans="1:16" ht="16.5" customHeight="1" x14ac:dyDescent="0.25">
      <c r="A1" s="157" t="s">
        <v>90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</row>
    <row r="2" spans="1:16" ht="17.25" thickBot="1" x14ac:dyDescent="0.3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1:16" ht="50.25" thickTop="1" x14ac:dyDescent="0.25">
      <c r="A3" s="74"/>
      <c r="B3" s="167" t="s">
        <v>0</v>
      </c>
      <c r="C3" s="168"/>
      <c r="D3" s="169" t="s">
        <v>1</v>
      </c>
      <c r="E3" s="169"/>
      <c r="F3" s="169"/>
      <c r="G3" s="169"/>
      <c r="H3" s="75"/>
      <c r="I3" s="75"/>
      <c r="J3" s="169" t="s">
        <v>2</v>
      </c>
      <c r="K3" s="169"/>
      <c r="L3" s="75"/>
      <c r="M3" s="170" t="s">
        <v>3</v>
      </c>
      <c r="N3" s="171"/>
      <c r="P3" s="76" t="s">
        <v>91</v>
      </c>
    </row>
    <row r="4" spans="1:16" ht="16.5" x14ac:dyDescent="0.25">
      <c r="A4" s="74"/>
      <c r="B4" s="172"/>
      <c r="C4" s="77" t="s">
        <v>4</v>
      </c>
      <c r="D4" s="151">
        <v>3</v>
      </c>
      <c r="E4" s="78" t="s">
        <v>5</v>
      </c>
      <c r="F4" s="151">
        <v>0</v>
      </c>
      <c r="G4" s="78" t="s">
        <v>6</v>
      </c>
      <c r="H4" s="79">
        <f t="shared" ref="H4:H12" si="0">F4*100/60/100</f>
        <v>0</v>
      </c>
      <c r="I4" s="74"/>
      <c r="J4" s="151">
        <v>32</v>
      </c>
      <c r="K4" s="80" t="s">
        <v>7</v>
      </c>
      <c r="L4" s="74"/>
      <c r="M4" s="81">
        <f t="shared" ref="M4:M9" si="1">(D4+H4)*J4</f>
        <v>96</v>
      </c>
      <c r="N4" s="82" t="s">
        <v>8</v>
      </c>
      <c r="P4" s="73" t="s">
        <v>92</v>
      </c>
    </row>
    <row r="5" spans="1:16" ht="16.5" x14ac:dyDescent="0.25">
      <c r="A5" s="74"/>
      <c r="B5" s="172"/>
      <c r="C5" s="77" t="s">
        <v>9</v>
      </c>
      <c r="D5" s="151">
        <v>3</v>
      </c>
      <c r="E5" s="78" t="s">
        <v>5</v>
      </c>
      <c r="F5" s="151">
        <v>0</v>
      </c>
      <c r="G5" s="78" t="s">
        <v>6</v>
      </c>
      <c r="H5" s="79">
        <f t="shared" si="0"/>
        <v>0</v>
      </c>
      <c r="I5" s="74"/>
      <c r="J5" s="151">
        <v>36</v>
      </c>
      <c r="K5" s="80" t="s">
        <v>10</v>
      </c>
      <c r="L5" s="74"/>
      <c r="M5" s="81">
        <f t="shared" si="1"/>
        <v>108</v>
      </c>
      <c r="N5" s="82" t="s">
        <v>11</v>
      </c>
      <c r="P5" s="73" t="s">
        <v>12</v>
      </c>
    </row>
    <row r="6" spans="1:16" ht="16.5" x14ac:dyDescent="0.25">
      <c r="A6" s="74"/>
      <c r="B6" s="172"/>
      <c r="C6" s="77" t="s">
        <v>13</v>
      </c>
      <c r="D6" s="151">
        <v>0</v>
      </c>
      <c r="E6" s="78" t="s">
        <v>5</v>
      </c>
      <c r="F6" s="151">
        <v>0</v>
      </c>
      <c r="G6" s="78" t="s">
        <v>6</v>
      </c>
      <c r="H6" s="79">
        <f t="shared" si="0"/>
        <v>0</v>
      </c>
      <c r="I6" s="74"/>
      <c r="J6" s="151">
        <v>36</v>
      </c>
      <c r="K6" s="80" t="s">
        <v>14</v>
      </c>
      <c r="L6" s="74"/>
      <c r="M6" s="81">
        <f t="shared" si="1"/>
        <v>0</v>
      </c>
      <c r="N6" s="82" t="s">
        <v>15</v>
      </c>
      <c r="P6" s="73" t="s">
        <v>16</v>
      </c>
    </row>
    <row r="7" spans="1:16" ht="16.5" x14ac:dyDescent="0.25">
      <c r="A7" s="74"/>
      <c r="B7" s="172"/>
      <c r="C7" s="77" t="s">
        <v>17</v>
      </c>
      <c r="D7" s="151">
        <v>3</v>
      </c>
      <c r="E7" s="78" t="s">
        <v>5</v>
      </c>
      <c r="F7" s="151">
        <v>0</v>
      </c>
      <c r="G7" s="78" t="s">
        <v>6</v>
      </c>
      <c r="H7" s="79">
        <f t="shared" si="0"/>
        <v>0</v>
      </c>
      <c r="I7" s="74"/>
      <c r="J7" s="151">
        <v>36</v>
      </c>
      <c r="K7" s="80" t="s">
        <v>18</v>
      </c>
      <c r="L7" s="74"/>
      <c r="M7" s="81">
        <f t="shared" si="1"/>
        <v>108</v>
      </c>
      <c r="N7" s="82" t="s">
        <v>19</v>
      </c>
      <c r="P7" s="73" t="s">
        <v>93</v>
      </c>
    </row>
    <row r="8" spans="1:16" ht="16.5" x14ac:dyDescent="0.25">
      <c r="A8" s="74"/>
      <c r="B8" s="172"/>
      <c r="C8" s="77" t="s">
        <v>20</v>
      </c>
      <c r="D8" s="151">
        <v>3</v>
      </c>
      <c r="E8" s="78" t="s">
        <v>5</v>
      </c>
      <c r="F8" s="151">
        <v>0</v>
      </c>
      <c r="G8" s="78" t="s">
        <v>6</v>
      </c>
      <c r="H8" s="79">
        <f t="shared" si="0"/>
        <v>0</v>
      </c>
      <c r="I8" s="74"/>
      <c r="J8" s="151">
        <v>36</v>
      </c>
      <c r="K8" s="80" t="s">
        <v>21</v>
      </c>
      <c r="L8" s="74"/>
      <c r="M8" s="81">
        <f t="shared" si="1"/>
        <v>108</v>
      </c>
      <c r="N8" s="82" t="s">
        <v>22</v>
      </c>
      <c r="P8" s="73" t="s">
        <v>23</v>
      </c>
    </row>
    <row r="9" spans="1:16" ht="16.5" x14ac:dyDescent="0.25">
      <c r="A9" s="74"/>
      <c r="B9" s="172"/>
      <c r="C9" s="77" t="s">
        <v>24</v>
      </c>
      <c r="D9" s="151">
        <v>0</v>
      </c>
      <c r="E9" s="78" t="s">
        <v>5</v>
      </c>
      <c r="F9" s="151">
        <v>0</v>
      </c>
      <c r="G9" s="78" t="s">
        <v>6</v>
      </c>
      <c r="H9" s="79">
        <f t="shared" si="0"/>
        <v>0</v>
      </c>
      <c r="I9" s="74"/>
      <c r="J9" s="151">
        <v>37</v>
      </c>
      <c r="K9" s="80" t="s">
        <v>25</v>
      </c>
      <c r="L9" s="74"/>
      <c r="M9" s="81">
        <f t="shared" si="1"/>
        <v>0</v>
      </c>
      <c r="N9" s="82" t="s">
        <v>26</v>
      </c>
      <c r="P9" s="73" t="s">
        <v>94</v>
      </c>
    </row>
    <row r="10" spans="1:16" ht="25.5" x14ac:dyDescent="0.25">
      <c r="A10" s="74"/>
      <c r="B10" s="83" t="s">
        <v>27</v>
      </c>
      <c r="C10" s="84" t="s">
        <v>28</v>
      </c>
      <c r="D10" s="85">
        <f>INT(D9+D8+D7+D6+D5+D4+H10)</f>
        <v>12</v>
      </c>
      <c r="E10" s="86" t="s">
        <v>5</v>
      </c>
      <c r="F10" s="85">
        <f>(D4+D5+D6+D7+D8+D9+H10-D10)*60</f>
        <v>0</v>
      </c>
      <c r="G10" s="86" t="s">
        <v>6</v>
      </c>
      <c r="H10" s="79">
        <f>H9+H8+H7+H6+H5+H4</f>
        <v>0</v>
      </c>
      <c r="I10" s="74"/>
      <c r="J10" s="87">
        <f>J4+J5+J6+J7+J8+J9</f>
        <v>213</v>
      </c>
      <c r="K10" s="88" t="s">
        <v>29</v>
      </c>
      <c r="L10" s="74"/>
      <c r="M10" s="81">
        <f>M4+M5+M6+M7+M8+M9</f>
        <v>420</v>
      </c>
      <c r="N10" s="82" t="s">
        <v>30</v>
      </c>
    </row>
    <row r="11" spans="1:16" ht="16.5" x14ac:dyDescent="0.25">
      <c r="A11" s="74"/>
      <c r="B11" s="89"/>
      <c r="C11" s="90"/>
      <c r="E11" s="92"/>
      <c r="F11" s="153"/>
      <c r="G11" s="92"/>
      <c r="H11" s="79"/>
      <c r="I11" s="74"/>
      <c r="J11" s="93"/>
      <c r="K11" s="94"/>
      <c r="L11" s="74"/>
      <c r="M11" s="95"/>
      <c r="N11" s="96"/>
    </row>
    <row r="12" spans="1:16" ht="24" x14ac:dyDescent="0.25">
      <c r="A12" s="74"/>
      <c r="B12" s="158" t="s">
        <v>31</v>
      </c>
      <c r="C12" s="159"/>
      <c r="D12" s="151">
        <v>144</v>
      </c>
      <c r="E12" s="80" t="s">
        <v>5</v>
      </c>
      <c r="F12" s="151">
        <v>0</v>
      </c>
      <c r="G12" s="80" t="s">
        <v>6</v>
      </c>
      <c r="H12" s="79">
        <f t="shared" si="0"/>
        <v>0</v>
      </c>
      <c r="I12" s="74"/>
      <c r="J12" s="90"/>
      <c r="K12" s="91"/>
      <c r="L12" s="74"/>
      <c r="M12" s="81">
        <f>D12+H12</f>
        <v>144</v>
      </c>
      <c r="N12" s="82" t="s">
        <v>32</v>
      </c>
    </row>
    <row r="13" spans="1:16" ht="16.5" x14ac:dyDescent="0.25">
      <c r="A13" s="97"/>
      <c r="B13" s="158" t="s">
        <v>33</v>
      </c>
      <c r="C13" s="159"/>
      <c r="D13" s="152">
        <v>52</v>
      </c>
      <c r="E13" s="80" t="s">
        <v>34</v>
      </c>
      <c r="F13" s="98"/>
      <c r="G13" s="99"/>
      <c r="H13" s="79"/>
      <c r="I13" s="79"/>
      <c r="M13" s="101"/>
      <c r="N13" s="102"/>
    </row>
    <row r="14" spans="1:16" ht="15" customHeight="1" x14ac:dyDescent="0.25">
      <c r="A14" s="103"/>
      <c r="B14" s="158" t="s">
        <v>35</v>
      </c>
      <c r="C14" s="159"/>
      <c r="D14" s="152">
        <v>4</v>
      </c>
      <c r="E14" s="80" t="s">
        <v>29</v>
      </c>
      <c r="F14" s="104"/>
      <c r="G14" s="104"/>
      <c r="H14" s="105">
        <f>F14*100/60/100</f>
        <v>0</v>
      </c>
      <c r="I14" s="105"/>
      <c r="J14" s="105"/>
      <c r="K14" s="105"/>
      <c r="L14" s="105"/>
      <c r="N14" s="102"/>
    </row>
    <row r="15" spans="1:16" x14ac:dyDescent="0.25">
      <c r="A15" s="107"/>
      <c r="B15" s="89"/>
      <c r="C15" s="90"/>
      <c r="D15" s="95"/>
      <c r="F15" s="105"/>
      <c r="G15" s="105"/>
      <c r="H15" s="105"/>
      <c r="I15" s="105"/>
      <c r="J15" s="105"/>
      <c r="K15" s="105"/>
      <c r="L15" s="105"/>
      <c r="N15" s="102"/>
    </row>
    <row r="16" spans="1:16" ht="24.75" thickBot="1" x14ac:dyDescent="0.3">
      <c r="A16" s="97"/>
      <c r="B16" s="160" t="s">
        <v>36</v>
      </c>
      <c r="C16" s="161"/>
      <c r="D16" s="108">
        <f>INT(M16)</f>
        <v>564</v>
      </c>
      <c r="E16" s="109" t="s">
        <v>5</v>
      </c>
      <c r="F16" s="108">
        <f>H16*60</f>
        <v>0</v>
      </c>
      <c r="G16" s="109" t="s">
        <v>6</v>
      </c>
      <c r="H16" s="110">
        <f>M16-D16</f>
        <v>0</v>
      </c>
      <c r="I16" s="111"/>
      <c r="J16" s="111"/>
      <c r="K16" s="111"/>
      <c r="L16" s="111"/>
      <c r="M16" s="112">
        <f>M10+M12</f>
        <v>564</v>
      </c>
      <c r="N16" s="113" t="s">
        <v>37</v>
      </c>
    </row>
    <row r="17" spans="1:16" ht="15.75" thickTop="1" x14ac:dyDescent="0.25">
      <c r="A17" s="103"/>
      <c r="D17" s="105"/>
      <c r="E17" s="105"/>
      <c r="F17" s="105"/>
      <c r="G17" s="105"/>
      <c r="H17" s="105"/>
      <c r="I17" s="105"/>
      <c r="J17" s="105"/>
      <c r="K17" s="105"/>
      <c r="L17" s="105"/>
    </row>
    <row r="18" spans="1:16" ht="25.5" customHeight="1" thickBot="1" x14ac:dyDescent="0.3">
      <c r="A18" s="103"/>
      <c r="B18" s="162" t="s">
        <v>38</v>
      </c>
      <c r="C18" s="162"/>
      <c r="D18" s="114"/>
      <c r="E18" s="114"/>
      <c r="F18" s="114"/>
      <c r="G18" s="114"/>
      <c r="H18" s="114"/>
      <c r="I18" s="105"/>
      <c r="M18" s="114"/>
      <c r="N18" s="114"/>
      <c r="O18" s="105"/>
    </row>
    <row r="19" spans="1:16" ht="25.5" customHeight="1" thickTop="1" thickBot="1" x14ac:dyDescent="0.3">
      <c r="B19" s="163" t="s">
        <v>39</v>
      </c>
      <c r="C19" s="164"/>
      <c r="D19" s="116">
        <f>INT(M27)</f>
        <v>12</v>
      </c>
      <c r="E19" s="117" t="s">
        <v>5</v>
      </c>
      <c r="F19" s="116">
        <f>H27*60/100*100</f>
        <v>17.025513378967041</v>
      </c>
      <c r="G19" s="117" t="s">
        <v>6</v>
      </c>
      <c r="H19" s="117">
        <f>M19-D19</f>
        <v>0.28375855631611735</v>
      </c>
      <c r="I19" s="155" t="s">
        <v>40</v>
      </c>
      <c r="J19" s="155"/>
      <c r="K19" s="155"/>
      <c r="L19" s="156"/>
      <c r="M19" s="118">
        <f>M27</f>
        <v>12.283758556316117</v>
      </c>
      <c r="N19" s="117" t="s">
        <v>5</v>
      </c>
      <c r="O19" s="100"/>
      <c r="P19" s="106"/>
    </row>
    <row r="20" spans="1:16" ht="15.75" thickTop="1" x14ac:dyDescent="0.25">
      <c r="B20" s="90"/>
      <c r="J20" s="73"/>
      <c r="K20" s="73"/>
      <c r="L20" s="73"/>
      <c r="M20" s="95"/>
      <c r="N20" s="100"/>
      <c r="O20" s="100"/>
      <c r="P20" s="106"/>
    </row>
    <row r="21" spans="1:16" x14ac:dyDescent="0.25">
      <c r="A21" s="119"/>
      <c r="B21" s="120" t="s">
        <v>41</v>
      </c>
      <c r="C21" s="119"/>
      <c r="D21" s="121"/>
      <c r="E21" s="121"/>
      <c r="F21" s="121"/>
      <c r="G21" s="121"/>
      <c r="H21" s="122"/>
      <c r="I21" s="122"/>
      <c r="M21" s="121"/>
      <c r="N21" s="121"/>
      <c r="O21" s="122"/>
      <c r="P21" s="106"/>
    </row>
    <row r="22" spans="1:16" x14ac:dyDescent="0.25">
      <c r="A22" s="123" t="s">
        <v>42</v>
      </c>
      <c r="B22" s="124" t="s">
        <v>43</v>
      </c>
      <c r="C22" s="125"/>
      <c r="D22" s="126">
        <v>1820</v>
      </c>
      <c r="E22" s="127" t="s">
        <v>5</v>
      </c>
      <c r="F22" s="126">
        <v>0</v>
      </c>
      <c r="G22" s="127" t="s">
        <v>6</v>
      </c>
      <c r="H22" s="128"/>
      <c r="I22" s="155" t="s">
        <v>40</v>
      </c>
      <c r="J22" s="155"/>
      <c r="K22" s="155"/>
      <c r="L22" s="155"/>
      <c r="M22" s="129">
        <v>1820</v>
      </c>
      <c r="N22" s="127" t="s">
        <v>5</v>
      </c>
      <c r="O22" s="130"/>
      <c r="P22" s="131" t="s">
        <v>44</v>
      </c>
    </row>
    <row r="23" spans="1:16" x14ac:dyDescent="0.25">
      <c r="A23" s="123" t="s">
        <v>45</v>
      </c>
      <c r="B23" s="124" t="s">
        <v>46</v>
      </c>
      <c r="C23" s="125"/>
      <c r="D23" s="126">
        <v>1607</v>
      </c>
      <c r="E23" s="127" t="s">
        <v>5</v>
      </c>
      <c r="F23" s="126">
        <v>0</v>
      </c>
      <c r="G23" s="127" t="s">
        <v>6</v>
      </c>
      <c r="H23" s="132">
        <f>F23*100/60/100</f>
        <v>0</v>
      </c>
      <c r="I23" s="155" t="s">
        <v>40</v>
      </c>
      <c r="J23" s="155"/>
      <c r="K23" s="155"/>
      <c r="L23" s="155"/>
      <c r="M23" s="129">
        <f>D23+H23</f>
        <v>1607</v>
      </c>
      <c r="N23" s="127" t="s">
        <v>5</v>
      </c>
      <c r="O23" s="130"/>
      <c r="P23" s="131"/>
    </row>
    <row r="24" spans="1:16" x14ac:dyDescent="0.25">
      <c r="A24" s="123" t="s">
        <v>47</v>
      </c>
      <c r="B24" s="124" t="s">
        <v>48</v>
      </c>
      <c r="C24" s="125"/>
      <c r="D24" s="126">
        <f>D16</f>
        <v>564</v>
      </c>
      <c r="E24" s="127" t="s">
        <v>5</v>
      </c>
      <c r="F24" s="126">
        <f>F16</f>
        <v>0</v>
      </c>
      <c r="G24" s="127" t="s">
        <v>6</v>
      </c>
      <c r="H24" s="132">
        <f t="shared" ref="H24:H32" si="2">F24*100/60/100</f>
        <v>0</v>
      </c>
      <c r="I24" s="130" t="s">
        <v>40</v>
      </c>
      <c r="M24" s="129">
        <f>D24+H24</f>
        <v>564</v>
      </c>
      <c r="N24" s="127" t="s">
        <v>5</v>
      </c>
      <c r="O24" s="130"/>
      <c r="P24" s="133"/>
    </row>
    <row r="25" spans="1:16" x14ac:dyDescent="0.25">
      <c r="A25" s="123" t="s">
        <v>49</v>
      </c>
      <c r="B25" s="124" t="s">
        <v>50</v>
      </c>
      <c r="C25" s="125"/>
      <c r="D25" s="126">
        <f>INT(M25)</f>
        <v>638</v>
      </c>
      <c r="E25" s="127" t="s">
        <v>5</v>
      </c>
      <c r="F25" s="126">
        <f>H25*60/100*100</f>
        <v>45.32669570628741</v>
      </c>
      <c r="G25" s="127" t="s">
        <v>6</v>
      </c>
      <c r="H25" s="134">
        <f>M25-D25</f>
        <v>0.7554449284381235</v>
      </c>
      <c r="I25" s="130" t="s">
        <v>40</v>
      </c>
      <c r="M25" s="129">
        <f>M24/M23*M22</f>
        <v>638.75544492843812</v>
      </c>
      <c r="N25" s="127" t="s">
        <v>5</v>
      </c>
      <c r="O25" s="130"/>
      <c r="P25" s="135" t="s">
        <v>51</v>
      </c>
    </row>
    <row r="26" spans="1:16" x14ac:dyDescent="0.25">
      <c r="A26" s="123" t="s">
        <v>52</v>
      </c>
      <c r="B26" s="124" t="s">
        <v>33</v>
      </c>
      <c r="C26" s="125"/>
      <c r="D26" s="126"/>
      <c r="E26" s="127"/>
      <c r="F26" s="126"/>
      <c r="G26" s="127"/>
      <c r="H26" s="134"/>
      <c r="I26" s="130"/>
      <c r="M26" s="129">
        <f>D13</f>
        <v>52</v>
      </c>
      <c r="N26" s="127" t="s">
        <v>34</v>
      </c>
      <c r="O26" s="130"/>
      <c r="P26" s="131"/>
    </row>
    <row r="27" spans="1:16" ht="25.5" x14ac:dyDescent="0.25">
      <c r="A27" s="123" t="s">
        <v>53</v>
      </c>
      <c r="B27" s="124" t="s">
        <v>39</v>
      </c>
      <c r="C27" s="125"/>
      <c r="D27" s="126">
        <f>INT(M27)</f>
        <v>12</v>
      </c>
      <c r="E27" s="127" t="s">
        <v>5</v>
      </c>
      <c r="F27" s="126">
        <f>H27*60/100*100</f>
        <v>17.025513378967041</v>
      </c>
      <c r="G27" s="127" t="s">
        <v>6</v>
      </c>
      <c r="H27" s="134">
        <f>M27-D27</f>
        <v>0.28375855631611735</v>
      </c>
      <c r="I27" s="130" t="s">
        <v>40</v>
      </c>
      <c r="M27" s="129">
        <f>M25/M26</f>
        <v>12.283758556316117</v>
      </c>
      <c r="N27" s="127" t="s">
        <v>5</v>
      </c>
      <c r="O27" s="130"/>
      <c r="P27" s="135" t="s">
        <v>54</v>
      </c>
    </row>
    <row r="28" spans="1:16" x14ac:dyDescent="0.25">
      <c r="A28" s="123" t="s">
        <v>55</v>
      </c>
      <c r="B28" s="124" t="s">
        <v>35</v>
      </c>
      <c r="C28" s="136"/>
      <c r="D28" s="126"/>
      <c r="E28" s="127"/>
      <c r="F28" s="126"/>
      <c r="G28" s="127"/>
      <c r="H28" s="132">
        <f t="shared" si="2"/>
        <v>0</v>
      </c>
      <c r="I28" s="130"/>
      <c r="M28" s="129">
        <f>D14</f>
        <v>4</v>
      </c>
      <c r="N28" s="127" t="s">
        <v>29</v>
      </c>
      <c r="O28" s="130"/>
      <c r="P28" s="131"/>
    </row>
    <row r="29" spans="1:16" x14ac:dyDescent="0.25">
      <c r="A29" s="123" t="s">
        <v>56</v>
      </c>
      <c r="B29" s="124" t="s">
        <v>57</v>
      </c>
      <c r="C29" s="125"/>
      <c r="D29" s="126">
        <f>INT(M29)</f>
        <v>3</v>
      </c>
      <c r="E29" s="127" t="s">
        <v>5</v>
      </c>
      <c r="F29" s="126">
        <f>H29*60/100*100</f>
        <v>4.2563783447417602</v>
      </c>
      <c r="G29" s="127" t="s">
        <v>6</v>
      </c>
      <c r="H29" s="132">
        <f>M29-D29</f>
        <v>7.0939639079029337E-2</v>
      </c>
      <c r="I29" s="130" t="s">
        <v>40</v>
      </c>
      <c r="M29" s="129">
        <f>M27/M28</f>
        <v>3.0709396390790293</v>
      </c>
      <c r="N29" s="127" t="s">
        <v>5</v>
      </c>
      <c r="O29" s="130"/>
      <c r="P29" s="135" t="s">
        <v>58</v>
      </c>
    </row>
    <row r="30" spans="1:16" x14ac:dyDescent="0.25">
      <c r="A30" s="123" t="s">
        <v>59</v>
      </c>
      <c r="B30" s="124" t="s">
        <v>60</v>
      </c>
      <c r="C30" s="125"/>
      <c r="D30" s="126">
        <f>INT(M30)</f>
        <v>61</v>
      </c>
      <c r="E30" s="127" t="s">
        <v>5</v>
      </c>
      <c r="F30" s="126">
        <f>H30*60/100*100</f>
        <v>25.127566894835095</v>
      </c>
      <c r="G30" s="127" t="s">
        <v>6</v>
      </c>
      <c r="H30" s="132">
        <f>M30-D30</f>
        <v>0.41879278158058497</v>
      </c>
      <c r="I30" s="130" t="s">
        <v>40</v>
      </c>
      <c r="M30" s="129">
        <f>M31*M29</f>
        <v>61.418792781580585</v>
      </c>
      <c r="N30" s="127" t="s">
        <v>5</v>
      </c>
      <c r="O30" s="130"/>
      <c r="P30" s="135" t="s">
        <v>61</v>
      </c>
    </row>
    <row r="31" spans="1:16" x14ac:dyDescent="0.25">
      <c r="A31" s="123" t="s">
        <v>62</v>
      </c>
      <c r="B31" s="124" t="s">
        <v>63</v>
      </c>
      <c r="C31" s="137"/>
      <c r="D31" s="138"/>
      <c r="E31" s="139"/>
      <c r="F31" s="138"/>
      <c r="G31" s="139"/>
      <c r="H31" s="132">
        <f t="shared" si="2"/>
        <v>0</v>
      </c>
      <c r="I31" s="130"/>
      <c r="M31" s="129">
        <f>5*D14*D13/52</f>
        <v>20</v>
      </c>
      <c r="N31" s="127" t="s">
        <v>29</v>
      </c>
      <c r="O31" s="130"/>
      <c r="P31" s="135" t="s">
        <v>64</v>
      </c>
    </row>
    <row r="32" spans="1:16" x14ac:dyDescent="0.25">
      <c r="A32" s="123" t="s">
        <v>65</v>
      </c>
      <c r="B32" s="124" t="s">
        <v>66</v>
      </c>
      <c r="C32" s="136"/>
      <c r="D32" s="126"/>
      <c r="E32" s="127"/>
      <c r="F32" s="126"/>
      <c r="G32" s="127"/>
      <c r="H32" s="132">
        <f t="shared" si="2"/>
        <v>0</v>
      </c>
      <c r="I32" s="130"/>
      <c r="M32" s="129">
        <f>7*D13/52</f>
        <v>7</v>
      </c>
      <c r="N32" s="127" t="s">
        <v>29</v>
      </c>
      <c r="O32" s="130"/>
      <c r="P32" s="131"/>
    </row>
    <row r="33" spans="1:16" x14ac:dyDescent="0.25">
      <c r="A33" s="123" t="s">
        <v>67</v>
      </c>
      <c r="B33" s="124" t="s">
        <v>68</v>
      </c>
      <c r="C33" s="125"/>
      <c r="D33" s="126">
        <f>INT(M33)</f>
        <v>21</v>
      </c>
      <c r="E33" s="127" t="s">
        <v>5</v>
      </c>
      <c r="F33" s="126">
        <f>H33*60/100*100</f>
        <v>29.794648413192348</v>
      </c>
      <c r="G33" s="127" t="s">
        <v>6</v>
      </c>
      <c r="H33" s="132">
        <f>M33-D33</f>
        <v>0.49657747355320581</v>
      </c>
      <c r="I33" s="130" t="s">
        <v>40</v>
      </c>
      <c r="M33" s="129">
        <f>M32*M29</f>
        <v>21.496577473553206</v>
      </c>
      <c r="N33" s="127" t="s">
        <v>5</v>
      </c>
      <c r="O33" s="130"/>
      <c r="P33" s="135" t="s">
        <v>69</v>
      </c>
    </row>
    <row r="34" spans="1:16" x14ac:dyDescent="0.25">
      <c r="A34" s="140" t="s">
        <v>70</v>
      </c>
      <c r="B34" s="124" t="s">
        <v>71</v>
      </c>
      <c r="C34" s="125"/>
      <c r="D34" s="126">
        <f>INT(M34)</f>
        <v>82</v>
      </c>
      <c r="E34" s="127" t="s">
        <v>5</v>
      </c>
      <c r="F34" s="126">
        <f>H34*60/100*100</f>
        <v>54.922215308027653</v>
      </c>
      <c r="G34" s="127" t="s">
        <v>6</v>
      </c>
      <c r="H34" s="132">
        <f>M34-D34</f>
        <v>0.91537025513379433</v>
      </c>
      <c r="I34" s="130" t="s">
        <v>40</v>
      </c>
      <c r="M34" s="129">
        <f>M30+M33</f>
        <v>82.915370255133794</v>
      </c>
      <c r="N34" s="127" t="s">
        <v>5</v>
      </c>
      <c r="O34" s="130"/>
      <c r="P34" s="135" t="s">
        <v>72</v>
      </c>
    </row>
    <row r="35" spans="1:16" x14ac:dyDescent="0.25">
      <c r="A35" s="123" t="s">
        <v>73</v>
      </c>
      <c r="B35" s="124" t="s">
        <v>74</v>
      </c>
      <c r="C35" s="125"/>
      <c r="D35" s="126">
        <f>INT(M35)</f>
        <v>2</v>
      </c>
      <c r="E35" s="127" t="s">
        <v>5</v>
      </c>
      <c r="F35" s="126">
        <f>H35*60/100*100</f>
        <v>27.405102675793415</v>
      </c>
      <c r="G35" s="127" t="s">
        <v>6</v>
      </c>
      <c r="H35" s="132">
        <f>M35-D35</f>
        <v>0.45675171126322356</v>
      </c>
      <c r="I35" s="130" t="s">
        <v>40</v>
      </c>
      <c r="M35" s="129">
        <f>7/35*M27</f>
        <v>2.4567517112632236</v>
      </c>
      <c r="N35" s="127" t="s">
        <v>5</v>
      </c>
      <c r="O35" s="130"/>
      <c r="P35" s="131" t="s">
        <v>75</v>
      </c>
    </row>
    <row r="36" spans="1:16" x14ac:dyDescent="0.25">
      <c r="A36" s="123" t="s">
        <v>76</v>
      </c>
      <c r="B36" s="124" t="s">
        <v>77</v>
      </c>
      <c r="C36" s="125"/>
      <c r="D36" s="126">
        <f>INT(M36)</f>
        <v>558</v>
      </c>
      <c r="E36" s="127" t="s">
        <v>5</v>
      </c>
      <c r="F36" s="126">
        <f>H36*60/100*100</f>
        <v>17.80958307405399</v>
      </c>
      <c r="G36" s="127" t="s">
        <v>6</v>
      </c>
      <c r="H36" s="132">
        <f>M36-D36</f>
        <v>0.29682638456756649</v>
      </c>
      <c r="I36" s="130" t="s">
        <v>40</v>
      </c>
      <c r="M36" s="129">
        <f>M25-M34+M35</f>
        <v>558.29682638456757</v>
      </c>
      <c r="N36" s="127" t="s">
        <v>5</v>
      </c>
      <c r="O36" s="130"/>
      <c r="P36" s="131" t="s">
        <v>78</v>
      </c>
    </row>
    <row r="37" spans="1:16" x14ac:dyDescent="0.25">
      <c r="C37" s="141"/>
      <c r="M37" s="95"/>
      <c r="N37" s="100"/>
      <c r="O37" s="100"/>
      <c r="P37" s="106"/>
    </row>
    <row r="38" spans="1:16" x14ac:dyDescent="0.25">
      <c r="B38" s="142" t="s">
        <v>79</v>
      </c>
      <c r="C38" s="143"/>
      <c r="D38" s="144"/>
      <c r="E38" s="145"/>
      <c r="F38" s="144"/>
      <c r="G38" s="145"/>
      <c r="H38" s="145"/>
      <c r="I38" s="145"/>
      <c r="M38" s="146">
        <f>M25-M24</f>
        <v>74.755444928438123</v>
      </c>
      <c r="N38" s="145" t="s">
        <v>5</v>
      </c>
      <c r="O38" s="145"/>
      <c r="P38" s="106"/>
    </row>
    <row r="39" spans="1:16" x14ac:dyDescent="0.25">
      <c r="B39" s="142" t="s">
        <v>80</v>
      </c>
      <c r="C39" s="143"/>
      <c r="D39" s="144"/>
      <c r="E39" s="145"/>
      <c r="F39" s="144"/>
      <c r="G39" s="145"/>
      <c r="H39" s="145"/>
      <c r="I39" s="145"/>
      <c r="M39" s="146">
        <f>M34</f>
        <v>82.915370255133794</v>
      </c>
      <c r="N39" s="147" t="s">
        <v>5</v>
      </c>
      <c r="O39" s="147"/>
      <c r="P39" s="106"/>
    </row>
    <row r="40" spans="1:16" x14ac:dyDescent="0.25">
      <c r="B40" s="142" t="s">
        <v>81</v>
      </c>
      <c r="C40" s="143"/>
      <c r="D40" s="144"/>
      <c r="E40" s="145"/>
      <c r="F40" s="144"/>
      <c r="G40" s="145"/>
      <c r="H40" s="145"/>
      <c r="I40" s="145"/>
      <c r="M40" s="148">
        <f>M38-M39</f>
        <v>-8.1599253266956708</v>
      </c>
      <c r="N40" s="149" t="s">
        <v>5</v>
      </c>
      <c r="O40" s="149"/>
      <c r="P40" s="106"/>
    </row>
    <row r="41" spans="1:16" x14ac:dyDescent="0.25">
      <c r="B41" s="142" t="s">
        <v>82</v>
      </c>
      <c r="C41" s="143"/>
      <c r="D41" s="144"/>
      <c r="E41" s="145"/>
      <c r="F41" s="144"/>
      <c r="G41" s="145"/>
      <c r="H41" s="145"/>
      <c r="I41" s="145"/>
      <c r="M41" s="150">
        <f>M35</f>
        <v>2.4567517112632236</v>
      </c>
      <c r="N41" s="149"/>
      <c r="O41" s="149"/>
      <c r="P41" s="106"/>
    </row>
    <row r="42" spans="1:16" ht="25.5" x14ac:dyDescent="0.25">
      <c r="B42" s="142" t="s">
        <v>83</v>
      </c>
      <c r="C42" s="143"/>
      <c r="D42" s="144"/>
      <c r="E42" s="145"/>
      <c r="F42" s="144"/>
      <c r="G42" s="145"/>
      <c r="H42" s="145"/>
      <c r="I42" s="145"/>
      <c r="M42" s="146">
        <f>4*M27/35</f>
        <v>1.4038581207218419</v>
      </c>
      <c r="N42" s="145"/>
      <c r="O42" s="145"/>
      <c r="P42" s="106"/>
    </row>
    <row r="43" spans="1:16" x14ac:dyDescent="0.25">
      <c r="B43" s="142"/>
      <c r="C43" s="143"/>
      <c r="D43" s="144"/>
      <c r="E43" s="145"/>
      <c r="F43" s="144"/>
      <c r="G43" s="145"/>
      <c r="H43" s="145"/>
      <c r="I43" s="145"/>
      <c r="M43" s="147">
        <f>M41+M42</f>
        <v>3.8606098319850655</v>
      </c>
      <c r="N43" s="145" t="s">
        <v>5</v>
      </c>
      <c r="O43" s="145"/>
      <c r="P43" s="106"/>
    </row>
  </sheetData>
  <sheetProtection sheet="1" objects="1" scenarios="1" selectLockedCells="1"/>
  <mergeCells count="16">
    <mergeCell ref="I19:L19"/>
    <mergeCell ref="I22:L22"/>
    <mergeCell ref="I23:L23"/>
    <mergeCell ref="A1:O1"/>
    <mergeCell ref="B12:C12"/>
    <mergeCell ref="B13:C13"/>
    <mergeCell ref="B14:C14"/>
    <mergeCell ref="B16:C16"/>
    <mergeCell ref="B18:C18"/>
    <mergeCell ref="B19:C19"/>
    <mergeCell ref="A2:M2"/>
    <mergeCell ref="B3:C3"/>
    <mergeCell ref="D3:G3"/>
    <mergeCell ref="J3:K3"/>
    <mergeCell ref="M3:N3"/>
    <mergeCell ref="B4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1B00-0146-4B86-AC1A-B257FD9324FD}">
  <dimension ref="A1:M35"/>
  <sheetViews>
    <sheetView workbookViewId="0">
      <selection activeCell="D5" sqref="D5"/>
    </sheetView>
  </sheetViews>
  <sheetFormatPr baseColWidth="10" defaultRowHeight="15" x14ac:dyDescent="0.25"/>
  <cols>
    <col min="1" max="1" width="5.140625" style="1" customWidth="1"/>
    <col min="2" max="2" width="60.85546875" style="2" customWidth="1"/>
    <col min="3" max="3" width="2.85546875" style="3" customWidth="1"/>
    <col min="4" max="4" width="10.42578125" style="4" customWidth="1"/>
    <col min="5" max="5" width="6.85546875" style="5" customWidth="1"/>
    <col min="6" max="6" width="4.140625" style="4" customWidth="1"/>
    <col min="7" max="7" width="7.7109375" style="5" customWidth="1"/>
    <col min="8" max="8" width="10.42578125" style="5" hidden="1" customWidth="1"/>
    <col min="9" max="9" width="3.5703125" style="5" customWidth="1"/>
    <col min="10" max="10" width="15.5703125" style="6" customWidth="1"/>
    <col min="11" max="11" width="12.85546875" style="5" customWidth="1"/>
    <col min="12" max="12" width="3.7109375" style="5" customWidth="1"/>
    <col min="13" max="13" width="32.42578125" style="7" customWidth="1"/>
    <col min="14" max="256" width="11.42578125" style="3"/>
    <col min="257" max="257" width="5.140625" style="3" customWidth="1"/>
    <col min="258" max="258" width="60.85546875" style="3" customWidth="1"/>
    <col min="259" max="259" width="2.85546875" style="3" customWidth="1"/>
    <col min="260" max="260" width="10.42578125" style="3" customWidth="1"/>
    <col min="261" max="261" width="6.85546875" style="3" customWidth="1"/>
    <col min="262" max="262" width="4.140625" style="3" customWidth="1"/>
    <col min="263" max="263" width="7.7109375" style="3" customWidth="1"/>
    <col min="264" max="264" width="0" style="3" hidden="1" customWidth="1"/>
    <col min="265" max="265" width="3.5703125" style="3" customWidth="1"/>
    <col min="266" max="266" width="15.5703125" style="3" customWidth="1"/>
    <col min="267" max="267" width="12.85546875" style="3" customWidth="1"/>
    <col min="268" max="268" width="3.7109375" style="3" customWidth="1"/>
    <col min="269" max="269" width="32.42578125" style="3" customWidth="1"/>
    <col min="270" max="512" width="11.42578125" style="3"/>
    <col min="513" max="513" width="5.140625" style="3" customWidth="1"/>
    <col min="514" max="514" width="60.85546875" style="3" customWidth="1"/>
    <col min="515" max="515" width="2.85546875" style="3" customWidth="1"/>
    <col min="516" max="516" width="10.42578125" style="3" customWidth="1"/>
    <col min="517" max="517" width="6.85546875" style="3" customWidth="1"/>
    <col min="518" max="518" width="4.140625" style="3" customWidth="1"/>
    <col min="519" max="519" width="7.7109375" style="3" customWidth="1"/>
    <col min="520" max="520" width="0" style="3" hidden="1" customWidth="1"/>
    <col min="521" max="521" width="3.5703125" style="3" customWidth="1"/>
    <col min="522" max="522" width="15.5703125" style="3" customWidth="1"/>
    <col min="523" max="523" width="12.85546875" style="3" customWidth="1"/>
    <col min="524" max="524" width="3.7109375" style="3" customWidth="1"/>
    <col min="525" max="525" width="32.42578125" style="3" customWidth="1"/>
    <col min="526" max="768" width="11.42578125" style="3"/>
    <col min="769" max="769" width="5.140625" style="3" customWidth="1"/>
    <col min="770" max="770" width="60.85546875" style="3" customWidth="1"/>
    <col min="771" max="771" width="2.85546875" style="3" customWidth="1"/>
    <col min="772" max="772" width="10.42578125" style="3" customWidth="1"/>
    <col min="773" max="773" width="6.85546875" style="3" customWidth="1"/>
    <col min="774" max="774" width="4.140625" style="3" customWidth="1"/>
    <col min="775" max="775" width="7.7109375" style="3" customWidth="1"/>
    <col min="776" max="776" width="0" style="3" hidden="1" customWidth="1"/>
    <col min="777" max="777" width="3.5703125" style="3" customWidth="1"/>
    <col min="778" max="778" width="15.5703125" style="3" customWidth="1"/>
    <col min="779" max="779" width="12.85546875" style="3" customWidth="1"/>
    <col min="780" max="780" width="3.7109375" style="3" customWidth="1"/>
    <col min="781" max="781" width="32.42578125" style="3" customWidth="1"/>
    <col min="782" max="1024" width="11.42578125" style="3"/>
    <col min="1025" max="1025" width="5.140625" style="3" customWidth="1"/>
    <col min="1026" max="1026" width="60.85546875" style="3" customWidth="1"/>
    <col min="1027" max="1027" width="2.85546875" style="3" customWidth="1"/>
    <col min="1028" max="1028" width="10.42578125" style="3" customWidth="1"/>
    <col min="1029" max="1029" width="6.85546875" style="3" customWidth="1"/>
    <col min="1030" max="1030" width="4.140625" style="3" customWidth="1"/>
    <col min="1031" max="1031" width="7.7109375" style="3" customWidth="1"/>
    <col min="1032" max="1032" width="0" style="3" hidden="1" customWidth="1"/>
    <col min="1033" max="1033" width="3.5703125" style="3" customWidth="1"/>
    <col min="1034" max="1034" width="15.5703125" style="3" customWidth="1"/>
    <col min="1035" max="1035" width="12.85546875" style="3" customWidth="1"/>
    <col min="1036" max="1036" width="3.7109375" style="3" customWidth="1"/>
    <col min="1037" max="1037" width="32.42578125" style="3" customWidth="1"/>
    <col min="1038" max="1280" width="11.42578125" style="3"/>
    <col min="1281" max="1281" width="5.140625" style="3" customWidth="1"/>
    <col min="1282" max="1282" width="60.85546875" style="3" customWidth="1"/>
    <col min="1283" max="1283" width="2.85546875" style="3" customWidth="1"/>
    <col min="1284" max="1284" width="10.42578125" style="3" customWidth="1"/>
    <col min="1285" max="1285" width="6.85546875" style="3" customWidth="1"/>
    <col min="1286" max="1286" width="4.140625" style="3" customWidth="1"/>
    <col min="1287" max="1287" width="7.7109375" style="3" customWidth="1"/>
    <col min="1288" max="1288" width="0" style="3" hidden="1" customWidth="1"/>
    <col min="1289" max="1289" width="3.5703125" style="3" customWidth="1"/>
    <col min="1290" max="1290" width="15.5703125" style="3" customWidth="1"/>
    <col min="1291" max="1291" width="12.85546875" style="3" customWidth="1"/>
    <col min="1292" max="1292" width="3.7109375" style="3" customWidth="1"/>
    <col min="1293" max="1293" width="32.42578125" style="3" customWidth="1"/>
    <col min="1294" max="1536" width="11.42578125" style="3"/>
    <col min="1537" max="1537" width="5.140625" style="3" customWidth="1"/>
    <col min="1538" max="1538" width="60.85546875" style="3" customWidth="1"/>
    <col min="1539" max="1539" width="2.85546875" style="3" customWidth="1"/>
    <col min="1540" max="1540" width="10.42578125" style="3" customWidth="1"/>
    <col min="1541" max="1541" width="6.85546875" style="3" customWidth="1"/>
    <col min="1542" max="1542" width="4.140625" style="3" customWidth="1"/>
    <col min="1543" max="1543" width="7.7109375" style="3" customWidth="1"/>
    <col min="1544" max="1544" width="0" style="3" hidden="1" customWidth="1"/>
    <col min="1545" max="1545" width="3.5703125" style="3" customWidth="1"/>
    <col min="1546" max="1546" width="15.5703125" style="3" customWidth="1"/>
    <col min="1547" max="1547" width="12.85546875" style="3" customWidth="1"/>
    <col min="1548" max="1548" width="3.7109375" style="3" customWidth="1"/>
    <col min="1549" max="1549" width="32.42578125" style="3" customWidth="1"/>
    <col min="1550" max="1792" width="11.42578125" style="3"/>
    <col min="1793" max="1793" width="5.140625" style="3" customWidth="1"/>
    <col min="1794" max="1794" width="60.85546875" style="3" customWidth="1"/>
    <col min="1795" max="1795" width="2.85546875" style="3" customWidth="1"/>
    <col min="1796" max="1796" width="10.42578125" style="3" customWidth="1"/>
    <col min="1797" max="1797" width="6.85546875" style="3" customWidth="1"/>
    <col min="1798" max="1798" width="4.140625" style="3" customWidth="1"/>
    <col min="1799" max="1799" width="7.7109375" style="3" customWidth="1"/>
    <col min="1800" max="1800" width="0" style="3" hidden="1" customWidth="1"/>
    <col min="1801" max="1801" width="3.5703125" style="3" customWidth="1"/>
    <col min="1802" max="1802" width="15.5703125" style="3" customWidth="1"/>
    <col min="1803" max="1803" width="12.85546875" style="3" customWidth="1"/>
    <col min="1804" max="1804" width="3.7109375" style="3" customWidth="1"/>
    <col min="1805" max="1805" width="32.42578125" style="3" customWidth="1"/>
    <col min="1806" max="2048" width="11.42578125" style="3"/>
    <col min="2049" max="2049" width="5.140625" style="3" customWidth="1"/>
    <col min="2050" max="2050" width="60.85546875" style="3" customWidth="1"/>
    <col min="2051" max="2051" width="2.85546875" style="3" customWidth="1"/>
    <col min="2052" max="2052" width="10.42578125" style="3" customWidth="1"/>
    <col min="2053" max="2053" width="6.85546875" style="3" customWidth="1"/>
    <col min="2054" max="2054" width="4.140625" style="3" customWidth="1"/>
    <col min="2055" max="2055" width="7.7109375" style="3" customWidth="1"/>
    <col min="2056" max="2056" width="0" style="3" hidden="1" customWidth="1"/>
    <col min="2057" max="2057" width="3.5703125" style="3" customWidth="1"/>
    <col min="2058" max="2058" width="15.5703125" style="3" customWidth="1"/>
    <col min="2059" max="2059" width="12.85546875" style="3" customWidth="1"/>
    <col min="2060" max="2060" width="3.7109375" style="3" customWidth="1"/>
    <col min="2061" max="2061" width="32.42578125" style="3" customWidth="1"/>
    <col min="2062" max="2304" width="11.42578125" style="3"/>
    <col min="2305" max="2305" width="5.140625" style="3" customWidth="1"/>
    <col min="2306" max="2306" width="60.85546875" style="3" customWidth="1"/>
    <col min="2307" max="2307" width="2.85546875" style="3" customWidth="1"/>
    <col min="2308" max="2308" width="10.42578125" style="3" customWidth="1"/>
    <col min="2309" max="2309" width="6.85546875" style="3" customWidth="1"/>
    <col min="2310" max="2310" width="4.140625" style="3" customWidth="1"/>
    <col min="2311" max="2311" width="7.7109375" style="3" customWidth="1"/>
    <col min="2312" max="2312" width="0" style="3" hidden="1" customWidth="1"/>
    <col min="2313" max="2313" width="3.5703125" style="3" customWidth="1"/>
    <col min="2314" max="2314" width="15.5703125" style="3" customWidth="1"/>
    <col min="2315" max="2315" width="12.85546875" style="3" customWidth="1"/>
    <col min="2316" max="2316" width="3.7109375" style="3" customWidth="1"/>
    <col min="2317" max="2317" width="32.42578125" style="3" customWidth="1"/>
    <col min="2318" max="2560" width="11.42578125" style="3"/>
    <col min="2561" max="2561" width="5.140625" style="3" customWidth="1"/>
    <col min="2562" max="2562" width="60.85546875" style="3" customWidth="1"/>
    <col min="2563" max="2563" width="2.85546875" style="3" customWidth="1"/>
    <col min="2564" max="2564" width="10.42578125" style="3" customWidth="1"/>
    <col min="2565" max="2565" width="6.85546875" style="3" customWidth="1"/>
    <col min="2566" max="2566" width="4.140625" style="3" customWidth="1"/>
    <col min="2567" max="2567" width="7.7109375" style="3" customWidth="1"/>
    <col min="2568" max="2568" width="0" style="3" hidden="1" customWidth="1"/>
    <col min="2569" max="2569" width="3.5703125" style="3" customWidth="1"/>
    <col min="2570" max="2570" width="15.5703125" style="3" customWidth="1"/>
    <col min="2571" max="2571" width="12.85546875" style="3" customWidth="1"/>
    <col min="2572" max="2572" width="3.7109375" style="3" customWidth="1"/>
    <col min="2573" max="2573" width="32.42578125" style="3" customWidth="1"/>
    <col min="2574" max="2816" width="11.42578125" style="3"/>
    <col min="2817" max="2817" width="5.140625" style="3" customWidth="1"/>
    <col min="2818" max="2818" width="60.85546875" style="3" customWidth="1"/>
    <col min="2819" max="2819" width="2.85546875" style="3" customWidth="1"/>
    <col min="2820" max="2820" width="10.42578125" style="3" customWidth="1"/>
    <col min="2821" max="2821" width="6.85546875" style="3" customWidth="1"/>
    <col min="2822" max="2822" width="4.140625" style="3" customWidth="1"/>
    <col min="2823" max="2823" width="7.7109375" style="3" customWidth="1"/>
    <col min="2824" max="2824" width="0" style="3" hidden="1" customWidth="1"/>
    <col min="2825" max="2825" width="3.5703125" style="3" customWidth="1"/>
    <col min="2826" max="2826" width="15.5703125" style="3" customWidth="1"/>
    <col min="2827" max="2827" width="12.85546875" style="3" customWidth="1"/>
    <col min="2828" max="2828" width="3.7109375" style="3" customWidth="1"/>
    <col min="2829" max="2829" width="32.42578125" style="3" customWidth="1"/>
    <col min="2830" max="3072" width="11.42578125" style="3"/>
    <col min="3073" max="3073" width="5.140625" style="3" customWidth="1"/>
    <col min="3074" max="3074" width="60.85546875" style="3" customWidth="1"/>
    <col min="3075" max="3075" width="2.85546875" style="3" customWidth="1"/>
    <col min="3076" max="3076" width="10.42578125" style="3" customWidth="1"/>
    <col min="3077" max="3077" width="6.85546875" style="3" customWidth="1"/>
    <col min="3078" max="3078" width="4.140625" style="3" customWidth="1"/>
    <col min="3079" max="3079" width="7.7109375" style="3" customWidth="1"/>
    <col min="3080" max="3080" width="0" style="3" hidden="1" customWidth="1"/>
    <col min="3081" max="3081" width="3.5703125" style="3" customWidth="1"/>
    <col min="3082" max="3082" width="15.5703125" style="3" customWidth="1"/>
    <col min="3083" max="3083" width="12.85546875" style="3" customWidth="1"/>
    <col min="3084" max="3084" width="3.7109375" style="3" customWidth="1"/>
    <col min="3085" max="3085" width="32.42578125" style="3" customWidth="1"/>
    <col min="3086" max="3328" width="11.42578125" style="3"/>
    <col min="3329" max="3329" width="5.140625" style="3" customWidth="1"/>
    <col min="3330" max="3330" width="60.85546875" style="3" customWidth="1"/>
    <col min="3331" max="3331" width="2.85546875" style="3" customWidth="1"/>
    <col min="3332" max="3332" width="10.42578125" style="3" customWidth="1"/>
    <col min="3333" max="3333" width="6.85546875" style="3" customWidth="1"/>
    <col min="3334" max="3334" width="4.140625" style="3" customWidth="1"/>
    <col min="3335" max="3335" width="7.7109375" style="3" customWidth="1"/>
    <col min="3336" max="3336" width="0" style="3" hidden="1" customWidth="1"/>
    <col min="3337" max="3337" width="3.5703125" style="3" customWidth="1"/>
    <col min="3338" max="3338" width="15.5703125" style="3" customWidth="1"/>
    <col min="3339" max="3339" width="12.85546875" style="3" customWidth="1"/>
    <col min="3340" max="3340" width="3.7109375" style="3" customWidth="1"/>
    <col min="3341" max="3341" width="32.42578125" style="3" customWidth="1"/>
    <col min="3342" max="3584" width="11.42578125" style="3"/>
    <col min="3585" max="3585" width="5.140625" style="3" customWidth="1"/>
    <col min="3586" max="3586" width="60.85546875" style="3" customWidth="1"/>
    <col min="3587" max="3587" width="2.85546875" style="3" customWidth="1"/>
    <col min="3588" max="3588" width="10.42578125" style="3" customWidth="1"/>
    <col min="3589" max="3589" width="6.85546875" style="3" customWidth="1"/>
    <col min="3590" max="3590" width="4.140625" style="3" customWidth="1"/>
    <col min="3591" max="3591" width="7.7109375" style="3" customWidth="1"/>
    <col min="3592" max="3592" width="0" style="3" hidden="1" customWidth="1"/>
    <col min="3593" max="3593" width="3.5703125" style="3" customWidth="1"/>
    <col min="3594" max="3594" width="15.5703125" style="3" customWidth="1"/>
    <col min="3595" max="3595" width="12.85546875" style="3" customWidth="1"/>
    <col min="3596" max="3596" width="3.7109375" style="3" customWidth="1"/>
    <col min="3597" max="3597" width="32.42578125" style="3" customWidth="1"/>
    <col min="3598" max="3840" width="11.42578125" style="3"/>
    <col min="3841" max="3841" width="5.140625" style="3" customWidth="1"/>
    <col min="3842" max="3842" width="60.85546875" style="3" customWidth="1"/>
    <col min="3843" max="3843" width="2.85546875" style="3" customWidth="1"/>
    <col min="3844" max="3844" width="10.42578125" style="3" customWidth="1"/>
    <col min="3845" max="3845" width="6.85546875" style="3" customWidth="1"/>
    <col min="3846" max="3846" width="4.140625" style="3" customWidth="1"/>
    <col min="3847" max="3847" width="7.7109375" style="3" customWidth="1"/>
    <col min="3848" max="3848" width="0" style="3" hidden="1" customWidth="1"/>
    <col min="3849" max="3849" width="3.5703125" style="3" customWidth="1"/>
    <col min="3850" max="3850" width="15.5703125" style="3" customWidth="1"/>
    <col min="3851" max="3851" width="12.85546875" style="3" customWidth="1"/>
    <col min="3852" max="3852" width="3.7109375" style="3" customWidth="1"/>
    <col min="3853" max="3853" width="32.42578125" style="3" customWidth="1"/>
    <col min="3854" max="4096" width="11.42578125" style="3"/>
    <col min="4097" max="4097" width="5.140625" style="3" customWidth="1"/>
    <col min="4098" max="4098" width="60.85546875" style="3" customWidth="1"/>
    <col min="4099" max="4099" width="2.85546875" style="3" customWidth="1"/>
    <col min="4100" max="4100" width="10.42578125" style="3" customWidth="1"/>
    <col min="4101" max="4101" width="6.85546875" style="3" customWidth="1"/>
    <col min="4102" max="4102" width="4.140625" style="3" customWidth="1"/>
    <col min="4103" max="4103" width="7.7109375" style="3" customWidth="1"/>
    <col min="4104" max="4104" width="0" style="3" hidden="1" customWidth="1"/>
    <col min="4105" max="4105" width="3.5703125" style="3" customWidth="1"/>
    <col min="4106" max="4106" width="15.5703125" style="3" customWidth="1"/>
    <col min="4107" max="4107" width="12.85546875" style="3" customWidth="1"/>
    <col min="4108" max="4108" width="3.7109375" style="3" customWidth="1"/>
    <col min="4109" max="4109" width="32.42578125" style="3" customWidth="1"/>
    <col min="4110" max="4352" width="11.42578125" style="3"/>
    <col min="4353" max="4353" width="5.140625" style="3" customWidth="1"/>
    <col min="4354" max="4354" width="60.85546875" style="3" customWidth="1"/>
    <col min="4355" max="4355" width="2.85546875" style="3" customWidth="1"/>
    <col min="4356" max="4356" width="10.42578125" style="3" customWidth="1"/>
    <col min="4357" max="4357" width="6.85546875" style="3" customWidth="1"/>
    <col min="4358" max="4358" width="4.140625" style="3" customWidth="1"/>
    <col min="4359" max="4359" width="7.7109375" style="3" customWidth="1"/>
    <col min="4360" max="4360" width="0" style="3" hidden="1" customWidth="1"/>
    <col min="4361" max="4361" width="3.5703125" style="3" customWidth="1"/>
    <col min="4362" max="4362" width="15.5703125" style="3" customWidth="1"/>
    <col min="4363" max="4363" width="12.85546875" style="3" customWidth="1"/>
    <col min="4364" max="4364" width="3.7109375" style="3" customWidth="1"/>
    <col min="4365" max="4365" width="32.42578125" style="3" customWidth="1"/>
    <col min="4366" max="4608" width="11.42578125" style="3"/>
    <col min="4609" max="4609" width="5.140625" style="3" customWidth="1"/>
    <col min="4610" max="4610" width="60.85546875" style="3" customWidth="1"/>
    <col min="4611" max="4611" width="2.85546875" style="3" customWidth="1"/>
    <col min="4612" max="4612" width="10.42578125" style="3" customWidth="1"/>
    <col min="4613" max="4613" width="6.85546875" style="3" customWidth="1"/>
    <col min="4614" max="4614" width="4.140625" style="3" customWidth="1"/>
    <col min="4615" max="4615" width="7.7109375" style="3" customWidth="1"/>
    <col min="4616" max="4616" width="0" style="3" hidden="1" customWidth="1"/>
    <col min="4617" max="4617" width="3.5703125" style="3" customWidth="1"/>
    <col min="4618" max="4618" width="15.5703125" style="3" customWidth="1"/>
    <col min="4619" max="4619" width="12.85546875" style="3" customWidth="1"/>
    <col min="4620" max="4620" width="3.7109375" style="3" customWidth="1"/>
    <col min="4621" max="4621" width="32.42578125" style="3" customWidth="1"/>
    <col min="4622" max="4864" width="11.42578125" style="3"/>
    <col min="4865" max="4865" width="5.140625" style="3" customWidth="1"/>
    <col min="4866" max="4866" width="60.85546875" style="3" customWidth="1"/>
    <col min="4867" max="4867" width="2.85546875" style="3" customWidth="1"/>
    <col min="4868" max="4868" width="10.42578125" style="3" customWidth="1"/>
    <col min="4869" max="4869" width="6.85546875" style="3" customWidth="1"/>
    <col min="4870" max="4870" width="4.140625" style="3" customWidth="1"/>
    <col min="4871" max="4871" width="7.7109375" style="3" customWidth="1"/>
    <col min="4872" max="4872" width="0" style="3" hidden="1" customWidth="1"/>
    <col min="4873" max="4873" width="3.5703125" style="3" customWidth="1"/>
    <col min="4874" max="4874" width="15.5703125" style="3" customWidth="1"/>
    <col min="4875" max="4875" width="12.85546875" style="3" customWidth="1"/>
    <col min="4876" max="4876" width="3.7109375" style="3" customWidth="1"/>
    <col min="4877" max="4877" width="32.42578125" style="3" customWidth="1"/>
    <col min="4878" max="5120" width="11.42578125" style="3"/>
    <col min="5121" max="5121" width="5.140625" style="3" customWidth="1"/>
    <col min="5122" max="5122" width="60.85546875" style="3" customWidth="1"/>
    <col min="5123" max="5123" width="2.85546875" style="3" customWidth="1"/>
    <col min="5124" max="5124" width="10.42578125" style="3" customWidth="1"/>
    <col min="5125" max="5125" width="6.85546875" style="3" customWidth="1"/>
    <col min="5126" max="5126" width="4.140625" style="3" customWidth="1"/>
    <col min="5127" max="5127" width="7.7109375" style="3" customWidth="1"/>
    <col min="5128" max="5128" width="0" style="3" hidden="1" customWidth="1"/>
    <col min="5129" max="5129" width="3.5703125" style="3" customWidth="1"/>
    <col min="5130" max="5130" width="15.5703125" style="3" customWidth="1"/>
    <col min="5131" max="5131" width="12.85546875" style="3" customWidth="1"/>
    <col min="5132" max="5132" width="3.7109375" style="3" customWidth="1"/>
    <col min="5133" max="5133" width="32.42578125" style="3" customWidth="1"/>
    <col min="5134" max="5376" width="11.42578125" style="3"/>
    <col min="5377" max="5377" width="5.140625" style="3" customWidth="1"/>
    <col min="5378" max="5378" width="60.85546875" style="3" customWidth="1"/>
    <col min="5379" max="5379" width="2.85546875" style="3" customWidth="1"/>
    <col min="5380" max="5380" width="10.42578125" style="3" customWidth="1"/>
    <col min="5381" max="5381" width="6.85546875" style="3" customWidth="1"/>
    <col min="5382" max="5382" width="4.140625" style="3" customWidth="1"/>
    <col min="5383" max="5383" width="7.7109375" style="3" customWidth="1"/>
    <col min="5384" max="5384" width="0" style="3" hidden="1" customWidth="1"/>
    <col min="5385" max="5385" width="3.5703125" style="3" customWidth="1"/>
    <col min="5386" max="5386" width="15.5703125" style="3" customWidth="1"/>
    <col min="5387" max="5387" width="12.85546875" style="3" customWidth="1"/>
    <col min="5388" max="5388" width="3.7109375" style="3" customWidth="1"/>
    <col min="5389" max="5389" width="32.42578125" style="3" customWidth="1"/>
    <col min="5390" max="5632" width="11.42578125" style="3"/>
    <col min="5633" max="5633" width="5.140625" style="3" customWidth="1"/>
    <col min="5634" max="5634" width="60.85546875" style="3" customWidth="1"/>
    <col min="5635" max="5635" width="2.85546875" style="3" customWidth="1"/>
    <col min="5636" max="5636" width="10.42578125" style="3" customWidth="1"/>
    <col min="5637" max="5637" width="6.85546875" style="3" customWidth="1"/>
    <col min="5638" max="5638" width="4.140625" style="3" customWidth="1"/>
    <col min="5639" max="5639" width="7.7109375" style="3" customWidth="1"/>
    <col min="5640" max="5640" width="0" style="3" hidden="1" customWidth="1"/>
    <col min="5641" max="5641" width="3.5703125" style="3" customWidth="1"/>
    <col min="5642" max="5642" width="15.5703125" style="3" customWidth="1"/>
    <col min="5643" max="5643" width="12.85546875" style="3" customWidth="1"/>
    <col min="5644" max="5644" width="3.7109375" style="3" customWidth="1"/>
    <col min="5645" max="5645" width="32.42578125" style="3" customWidth="1"/>
    <col min="5646" max="5888" width="11.42578125" style="3"/>
    <col min="5889" max="5889" width="5.140625" style="3" customWidth="1"/>
    <col min="5890" max="5890" width="60.85546875" style="3" customWidth="1"/>
    <col min="5891" max="5891" width="2.85546875" style="3" customWidth="1"/>
    <col min="5892" max="5892" width="10.42578125" style="3" customWidth="1"/>
    <col min="5893" max="5893" width="6.85546875" style="3" customWidth="1"/>
    <col min="5894" max="5894" width="4.140625" style="3" customWidth="1"/>
    <col min="5895" max="5895" width="7.7109375" style="3" customWidth="1"/>
    <col min="5896" max="5896" width="0" style="3" hidden="1" customWidth="1"/>
    <col min="5897" max="5897" width="3.5703125" style="3" customWidth="1"/>
    <col min="5898" max="5898" width="15.5703125" style="3" customWidth="1"/>
    <col min="5899" max="5899" width="12.85546875" style="3" customWidth="1"/>
    <col min="5900" max="5900" width="3.7109375" style="3" customWidth="1"/>
    <col min="5901" max="5901" width="32.42578125" style="3" customWidth="1"/>
    <col min="5902" max="6144" width="11.42578125" style="3"/>
    <col min="6145" max="6145" width="5.140625" style="3" customWidth="1"/>
    <col min="6146" max="6146" width="60.85546875" style="3" customWidth="1"/>
    <col min="6147" max="6147" width="2.85546875" style="3" customWidth="1"/>
    <col min="6148" max="6148" width="10.42578125" style="3" customWidth="1"/>
    <col min="6149" max="6149" width="6.85546875" style="3" customWidth="1"/>
    <col min="6150" max="6150" width="4.140625" style="3" customWidth="1"/>
    <col min="6151" max="6151" width="7.7109375" style="3" customWidth="1"/>
    <col min="6152" max="6152" width="0" style="3" hidden="1" customWidth="1"/>
    <col min="6153" max="6153" width="3.5703125" style="3" customWidth="1"/>
    <col min="6154" max="6154" width="15.5703125" style="3" customWidth="1"/>
    <col min="6155" max="6155" width="12.85546875" style="3" customWidth="1"/>
    <col min="6156" max="6156" width="3.7109375" style="3" customWidth="1"/>
    <col min="6157" max="6157" width="32.42578125" style="3" customWidth="1"/>
    <col min="6158" max="6400" width="11.42578125" style="3"/>
    <col min="6401" max="6401" width="5.140625" style="3" customWidth="1"/>
    <col min="6402" max="6402" width="60.85546875" style="3" customWidth="1"/>
    <col min="6403" max="6403" width="2.85546875" style="3" customWidth="1"/>
    <col min="6404" max="6404" width="10.42578125" style="3" customWidth="1"/>
    <col min="6405" max="6405" width="6.85546875" style="3" customWidth="1"/>
    <col min="6406" max="6406" width="4.140625" style="3" customWidth="1"/>
    <col min="6407" max="6407" width="7.7109375" style="3" customWidth="1"/>
    <col min="6408" max="6408" width="0" style="3" hidden="1" customWidth="1"/>
    <col min="6409" max="6409" width="3.5703125" style="3" customWidth="1"/>
    <col min="6410" max="6410" width="15.5703125" style="3" customWidth="1"/>
    <col min="6411" max="6411" width="12.85546875" style="3" customWidth="1"/>
    <col min="6412" max="6412" width="3.7109375" style="3" customWidth="1"/>
    <col min="6413" max="6413" width="32.42578125" style="3" customWidth="1"/>
    <col min="6414" max="6656" width="11.42578125" style="3"/>
    <col min="6657" max="6657" width="5.140625" style="3" customWidth="1"/>
    <col min="6658" max="6658" width="60.85546875" style="3" customWidth="1"/>
    <col min="6659" max="6659" width="2.85546875" style="3" customWidth="1"/>
    <col min="6660" max="6660" width="10.42578125" style="3" customWidth="1"/>
    <col min="6661" max="6661" width="6.85546875" style="3" customWidth="1"/>
    <col min="6662" max="6662" width="4.140625" style="3" customWidth="1"/>
    <col min="6663" max="6663" width="7.7109375" style="3" customWidth="1"/>
    <col min="6664" max="6664" width="0" style="3" hidden="1" customWidth="1"/>
    <col min="6665" max="6665" width="3.5703125" style="3" customWidth="1"/>
    <col min="6666" max="6666" width="15.5703125" style="3" customWidth="1"/>
    <col min="6667" max="6667" width="12.85546875" style="3" customWidth="1"/>
    <col min="6668" max="6668" width="3.7109375" style="3" customWidth="1"/>
    <col min="6669" max="6669" width="32.42578125" style="3" customWidth="1"/>
    <col min="6670" max="6912" width="11.42578125" style="3"/>
    <col min="6913" max="6913" width="5.140625" style="3" customWidth="1"/>
    <col min="6914" max="6914" width="60.85546875" style="3" customWidth="1"/>
    <col min="6915" max="6915" width="2.85546875" style="3" customWidth="1"/>
    <col min="6916" max="6916" width="10.42578125" style="3" customWidth="1"/>
    <col min="6917" max="6917" width="6.85546875" style="3" customWidth="1"/>
    <col min="6918" max="6918" width="4.140625" style="3" customWidth="1"/>
    <col min="6919" max="6919" width="7.7109375" style="3" customWidth="1"/>
    <col min="6920" max="6920" width="0" style="3" hidden="1" customWidth="1"/>
    <col min="6921" max="6921" width="3.5703125" style="3" customWidth="1"/>
    <col min="6922" max="6922" width="15.5703125" style="3" customWidth="1"/>
    <col min="6923" max="6923" width="12.85546875" style="3" customWidth="1"/>
    <col min="6924" max="6924" width="3.7109375" style="3" customWidth="1"/>
    <col min="6925" max="6925" width="32.42578125" style="3" customWidth="1"/>
    <col min="6926" max="7168" width="11.42578125" style="3"/>
    <col min="7169" max="7169" width="5.140625" style="3" customWidth="1"/>
    <col min="7170" max="7170" width="60.85546875" style="3" customWidth="1"/>
    <col min="7171" max="7171" width="2.85546875" style="3" customWidth="1"/>
    <col min="7172" max="7172" width="10.42578125" style="3" customWidth="1"/>
    <col min="7173" max="7173" width="6.85546875" style="3" customWidth="1"/>
    <col min="7174" max="7174" width="4.140625" style="3" customWidth="1"/>
    <col min="7175" max="7175" width="7.7109375" style="3" customWidth="1"/>
    <col min="7176" max="7176" width="0" style="3" hidden="1" customWidth="1"/>
    <col min="7177" max="7177" width="3.5703125" style="3" customWidth="1"/>
    <col min="7178" max="7178" width="15.5703125" style="3" customWidth="1"/>
    <col min="7179" max="7179" width="12.85546875" style="3" customWidth="1"/>
    <col min="7180" max="7180" width="3.7109375" style="3" customWidth="1"/>
    <col min="7181" max="7181" width="32.42578125" style="3" customWidth="1"/>
    <col min="7182" max="7424" width="11.42578125" style="3"/>
    <col min="7425" max="7425" width="5.140625" style="3" customWidth="1"/>
    <col min="7426" max="7426" width="60.85546875" style="3" customWidth="1"/>
    <col min="7427" max="7427" width="2.85546875" style="3" customWidth="1"/>
    <col min="7428" max="7428" width="10.42578125" style="3" customWidth="1"/>
    <col min="7429" max="7429" width="6.85546875" style="3" customWidth="1"/>
    <col min="7430" max="7430" width="4.140625" style="3" customWidth="1"/>
    <col min="7431" max="7431" width="7.7109375" style="3" customWidth="1"/>
    <col min="7432" max="7432" width="0" style="3" hidden="1" customWidth="1"/>
    <col min="7433" max="7433" width="3.5703125" style="3" customWidth="1"/>
    <col min="7434" max="7434" width="15.5703125" style="3" customWidth="1"/>
    <col min="7435" max="7435" width="12.85546875" style="3" customWidth="1"/>
    <col min="7436" max="7436" width="3.7109375" style="3" customWidth="1"/>
    <col min="7437" max="7437" width="32.42578125" style="3" customWidth="1"/>
    <col min="7438" max="7680" width="11.42578125" style="3"/>
    <col min="7681" max="7681" width="5.140625" style="3" customWidth="1"/>
    <col min="7682" max="7682" width="60.85546875" style="3" customWidth="1"/>
    <col min="7683" max="7683" width="2.85546875" style="3" customWidth="1"/>
    <col min="7684" max="7684" width="10.42578125" style="3" customWidth="1"/>
    <col min="7685" max="7685" width="6.85546875" style="3" customWidth="1"/>
    <col min="7686" max="7686" width="4.140625" style="3" customWidth="1"/>
    <col min="7687" max="7687" width="7.7109375" style="3" customWidth="1"/>
    <col min="7688" max="7688" width="0" style="3" hidden="1" customWidth="1"/>
    <col min="7689" max="7689" width="3.5703125" style="3" customWidth="1"/>
    <col min="7690" max="7690" width="15.5703125" style="3" customWidth="1"/>
    <col min="7691" max="7691" width="12.85546875" style="3" customWidth="1"/>
    <col min="7692" max="7692" width="3.7109375" style="3" customWidth="1"/>
    <col min="7693" max="7693" width="32.42578125" style="3" customWidth="1"/>
    <col min="7694" max="7936" width="11.42578125" style="3"/>
    <col min="7937" max="7937" width="5.140625" style="3" customWidth="1"/>
    <col min="7938" max="7938" width="60.85546875" style="3" customWidth="1"/>
    <col min="7939" max="7939" width="2.85546875" style="3" customWidth="1"/>
    <col min="7940" max="7940" width="10.42578125" style="3" customWidth="1"/>
    <col min="7941" max="7941" width="6.85546875" style="3" customWidth="1"/>
    <col min="7942" max="7942" width="4.140625" style="3" customWidth="1"/>
    <col min="7943" max="7943" width="7.7109375" style="3" customWidth="1"/>
    <col min="7944" max="7944" width="0" style="3" hidden="1" customWidth="1"/>
    <col min="7945" max="7945" width="3.5703125" style="3" customWidth="1"/>
    <col min="7946" max="7946" width="15.5703125" style="3" customWidth="1"/>
    <col min="7947" max="7947" width="12.85546875" style="3" customWidth="1"/>
    <col min="7948" max="7948" width="3.7109375" style="3" customWidth="1"/>
    <col min="7949" max="7949" width="32.42578125" style="3" customWidth="1"/>
    <col min="7950" max="8192" width="11.42578125" style="3"/>
    <col min="8193" max="8193" width="5.140625" style="3" customWidth="1"/>
    <col min="8194" max="8194" width="60.85546875" style="3" customWidth="1"/>
    <col min="8195" max="8195" width="2.85546875" style="3" customWidth="1"/>
    <col min="8196" max="8196" width="10.42578125" style="3" customWidth="1"/>
    <col min="8197" max="8197" width="6.85546875" style="3" customWidth="1"/>
    <col min="8198" max="8198" width="4.140625" style="3" customWidth="1"/>
    <col min="8199" max="8199" width="7.7109375" style="3" customWidth="1"/>
    <col min="8200" max="8200" width="0" style="3" hidden="1" customWidth="1"/>
    <col min="8201" max="8201" width="3.5703125" style="3" customWidth="1"/>
    <col min="8202" max="8202" width="15.5703125" style="3" customWidth="1"/>
    <col min="8203" max="8203" width="12.85546875" style="3" customWidth="1"/>
    <col min="8204" max="8204" width="3.7109375" style="3" customWidth="1"/>
    <col min="8205" max="8205" width="32.42578125" style="3" customWidth="1"/>
    <col min="8206" max="8448" width="11.42578125" style="3"/>
    <col min="8449" max="8449" width="5.140625" style="3" customWidth="1"/>
    <col min="8450" max="8450" width="60.85546875" style="3" customWidth="1"/>
    <col min="8451" max="8451" width="2.85546875" style="3" customWidth="1"/>
    <col min="8452" max="8452" width="10.42578125" style="3" customWidth="1"/>
    <col min="8453" max="8453" width="6.85546875" style="3" customWidth="1"/>
    <col min="8454" max="8454" width="4.140625" style="3" customWidth="1"/>
    <col min="8455" max="8455" width="7.7109375" style="3" customWidth="1"/>
    <col min="8456" max="8456" width="0" style="3" hidden="1" customWidth="1"/>
    <col min="8457" max="8457" width="3.5703125" style="3" customWidth="1"/>
    <col min="8458" max="8458" width="15.5703125" style="3" customWidth="1"/>
    <col min="8459" max="8459" width="12.85546875" style="3" customWidth="1"/>
    <col min="8460" max="8460" width="3.7109375" style="3" customWidth="1"/>
    <col min="8461" max="8461" width="32.42578125" style="3" customWidth="1"/>
    <col min="8462" max="8704" width="11.42578125" style="3"/>
    <col min="8705" max="8705" width="5.140625" style="3" customWidth="1"/>
    <col min="8706" max="8706" width="60.85546875" style="3" customWidth="1"/>
    <col min="8707" max="8707" width="2.85546875" style="3" customWidth="1"/>
    <col min="8708" max="8708" width="10.42578125" style="3" customWidth="1"/>
    <col min="8709" max="8709" width="6.85546875" style="3" customWidth="1"/>
    <col min="8710" max="8710" width="4.140625" style="3" customWidth="1"/>
    <col min="8711" max="8711" width="7.7109375" style="3" customWidth="1"/>
    <col min="8712" max="8712" width="0" style="3" hidden="1" customWidth="1"/>
    <col min="8713" max="8713" width="3.5703125" style="3" customWidth="1"/>
    <col min="8714" max="8714" width="15.5703125" style="3" customWidth="1"/>
    <col min="8715" max="8715" width="12.85546875" style="3" customWidth="1"/>
    <col min="8716" max="8716" width="3.7109375" style="3" customWidth="1"/>
    <col min="8717" max="8717" width="32.42578125" style="3" customWidth="1"/>
    <col min="8718" max="8960" width="11.42578125" style="3"/>
    <col min="8961" max="8961" width="5.140625" style="3" customWidth="1"/>
    <col min="8962" max="8962" width="60.85546875" style="3" customWidth="1"/>
    <col min="8963" max="8963" width="2.85546875" style="3" customWidth="1"/>
    <col min="8964" max="8964" width="10.42578125" style="3" customWidth="1"/>
    <col min="8965" max="8965" width="6.85546875" style="3" customWidth="1"/>
    <col min="8966" max="8966" width="4.140625" style="3" customWidth="1"/>
    <col min="8967" max="8967" width="7.7109375" style="3" customWidth="1"/>
    <col min="8968" max="8968" width="0" style="3" hidden="1" customWidth="1"/>
    <col min="8969" max="8969" width="3.5703125" style="3" customWidth="1"/>
    <col min="8970" max="8970" width="15.5703125" style="3" customWidth="1"/>
    <col min="8971" max="8971" width="12.85546875" style="3" customWidth="1"/>
    <col min="8972" max="8972" width="3.7109375" style="3" customWidth="1"/>
    <col min="8973" max="8973" width="32.42578125" style="3" customWidth="1"/>
    <col min="8974" max="9216" width="11.42578125" style="3"/>
    <col min="9217" max="9217" width="5.140625" style="3" customWidth="1"/>
    <col min="9218" max="9218" width="60.85546875" style="3" customWidth="1"/>
    <col min="9219" max="9219" width="2.85546875" style="3" customWidth="1"/>
    <col min="9220" max="9220" width="10.42578125" style="3" customWidth="1"/>
    <col min="9221" max="9221" width="6.85546875" style="3" customWidth="1"/>
    <col min="9222" max="9222" width="4.140625" style="3" customWidth="1"/>
    <col min="9223" max="9223" width="7.7109375" style="3" customWidth="1"/>
    <col min="9224" max="9224" width="0" style="3" hidden="1" customWidth="1"/>
    <col min="9225" max="9225" width="3.5703125" style="3" customWidth="1"/>
    <col min="9226" max="9226" width="15.5703125" style="3" customWidth="1"/>
    <col min="9227" max="9227" width="12.85546875" style="3" customWidth="1"/>
    <col min="9228" max="9228" width="3.7109375" style="3" customWidth="1"/>
    <col min="9229" max="9229" width="32.42578125" style="3" customWidth="1"/>
    <col min="9230" max="9472" width="11.42578125" style="3"/>
    <col min="9473" max="9473" width="5.140625" style="3" customWidth="1"/>
    <col min="9474" max="9474" width="60.85546875" style="3" customWidth="1"/>
    <col min="9475" max="9475" width="2.85546875" style="3" customWidth="1"/>
    <col min="9476" max="9476" width="10.42578125" style="3" customWidth="1"/>
    <col min="9477" max="9477" width="6.85546875" style="3" customWidth="1"/>
    <col min="9478" max="9478" width="4.140625" style="3" customWidth="1"/>
    <col min="9479" max="9479" width="7.7109375" style="3" customWidth="1"/>
    <col min="9480" max="9480" width="0" style="3" hidden="1" customWidth="1"/>
    <col min="9481" max="9481" width="3.5703125" style="3" customWidth="1"/>
    <col min="9482" max="9482" width="15.5703125" style="3" customWidth="1"/>
    <col min="9483" max="9483" width="12.85546875" style="3" customWidth="1"/>
    <col min="9484" max="9484" width="3.7109375" style="3" customWidth="1"/>
    <col min="9485" max="9485" width="32.42578125" style="3" customWidth="1"/>
    <col min="9486" max="9728" width="11.42578125" style="3"/>
    <col min="9729" max="9729" width="5.140625" style="3" customWidth="1"/>
    <col min="9730" max="9730" width="60.85546875" style="3" customWidth="1"/>
    <col min="9731" max="9731" width="2.85546875" style="3" customWidth="1"/>
    <col min="9732" max="9732" width="10.42578125" style="3" customWidth="1"/>
    <col min="9733" max="9733" width="6.85546875" style="3" customWidth="1"/>
    <col min="9734" max="9734" width="4.140625" style="3" customWidth="1"/>
    <col min="9735" max="9735" width="7.7109375" style="3" customWidth="1"/>
    <col min="9736" max="9736" width="0" style="3" hidden="1" customWidth="1"/>
    <col min="9737" max="9737" width="3.5703125" style="3" customWidth="1"/>
    <col min="9738" max="9738" width="15.5703125" style="3" customWidth="1"/>
    <col min="9739" max="9739" width="12.85546875" style="3" customWidth="1"/>
    <col min="9740" max="9740" width="3.7109375" style="3" customWidth="1"/>
    <col min="9741" max="9741" width="32.42578125" style="3" customWidth="1"/>
    <col min="9742" max="9984" width="11.42578125" style="3"/>
    <col min="9985" max="9985" width="5.140625" style="3" customWidth="1"/>
    <col min="9986" max="9986" width="60.85546875" style="3" customWidth="1"/>
    <col min="9987" max="9987" width="2.85546875" style="3" customWidth="1"/>
    <col min="9988" max="9988" width="10.42578125" style="3" customWidth="1"/>
    <col min="9989" max="9989" width="6.85546875" style="3" customWidth="1"/>
    <col min="9990" max="9990" width="4.140625" style="3" customWidth="1"/>
    <col min="9991" max="9991" width="7.7109375" style="3" customWidth="1"/>
    <col min="9992" max="9992" width="0" style="3" hidden="1" customWidth="1"/>
    <col min="9993" max="9993" width="3.5703125" style="3" customWidth="1"/>
    <col min="9994" max="9994" width="15.5703125" style="3" customWidth="1"/>
    <col min="9995" max="9995" width="12.85546875" style="3" customWidth="1"/>
    <col min="9996" max="9996" width="3.7109375" style="3" customWidth="1"/>
    <col min="9997" max="9997" width="32.42578125" style="3" customWidth="1"/>
    <col min="9998" max="10240" width="11.42578125" style="3"/>
    <col min="10241" max="10241" width="5.140625" style="3" customWidth="1"/>
    <col min="10242" max="10242" width="60.85546875" style="3" customWidth="1"/>
    <col min="10243" max="10243" width="2.85546875" style="3" customWidth="1"/>
    <col min="10244" max="10244" width="10.42578125" style="3" customWidth="1"/>
    <col min="10245" max="10245" width="6.85546875" style="3" customWidth="1"/>
    <col min="10246" max="10246" width="4.140625" style="3" customWidth="1"/>
    <col min="10247" max="10247" width="7.7109375" style="3" customWidth="1"/>
    <col min="10248" max="10248" width="0" style="3" hidden="1" customWidth="1"/>
    <col min="10249" max="10249" width="3.5703125" style="3" customWidth="1"/>
    <col min="10250" max="10250" width="15.5703125" style="3" customWidth="1"/>
    <col min="10251" max="10251" width="12.85546875" style="3" customWidth="1"/>
    <col min="10252" max="10252" width="3.7109375" style="3" customWidth="1"/>
    <col min="10253" max="10253" width="32.42578125" style="3" customWidth="1"/>
    <col min="10254" max="10496" width="11.42578125" style="3"/>
    <col min="10497" max="10497" width="5.140625" style="3" customWidth="1"/>
    <col min="10498" max="10498" width="60.85546875" style="3" customWidth="1"/>
    <col min="10499" max="10499" width="2.85546875" style="3" customWidth="1"/>
    <col min="10500" max="10500" width="10.42578125" style="3" customWidth="1"/>
    <col min="10501" max="10501" width="6.85546875" style="3" customWidth="1"/>
    <col min="10502" max="10502" width="4.140625" style="3" customWidth="1"/>
    <col min="10503" max="10503" width="7.7109375" style="3" customWidth="1"/>
    <col min="10504" max="10504" width="0" style="3" hidden="1" customWidth="1"/>
    <col min="10505" max="10505" width="3.5703125" style="3" customWidth="1"/>
    <col min="10506" max="10506" width="15.5703125" style="3" customWidth="1"/>
    <col min="10507" max="10507" width="12.85546875" style="3" customWidth="1"/>
    <col min="10508" max="10508" width="3.7109375" style="3" customWidth="1"/>
    <col min="10509" max="10509" width="32.42578125" style="3" customWidth="1"/>
    <col min="10510" max="10752" width="11.42578125" style="3"/>
    <col min="10753" max="10753" width="5.140625" style="3" customWidth="1"/>
    <col min="10754" max="10754" width="60.85546875" style="3" customWidth="1"/>
    <col min="10755" max="10755" width="2.85546875" style="3" customWidth="1"/>
    <col min="10756" max="10756" width="10.42578125" style="3" customWidth="1"/>
    <col min="10757" max="10757" width="6.85546875" style="3" customWidth="1"/>
    <col min="10758" max="10758" width="4.140625" style="3" customWidth="1"/>
    <col min="10759" max="10759" width="7.7109375" style="3" customWidth="1"/>
    <col min="10760" max="10760" width="0" style="3" hidden="1" customWidth="1"/>
    <col min="10761" max="10761" width="3.5703125" style="3" customWidth="1"/>
    <col min="10762" max="10762" width="15.5703125" style="3" customWidth="1"/>
    <col min="10763" max="10763" width="12.85546875" style="3" customWidth="1"/>
    <col min="10764" max="10764" width="3.7109375" style="3" customWidth="1"/>
    <col min="10765" max="10765" width="32.42578125" style="3" customWidth="1"/>
    <col min="10766" max="11008" width="11.42578125" style="3"/>
    <col min="11009" max="11009" width="5.140625" style="3" customWidth="1"/>
    <col min="11010" max="11010" width="60.85546875" style="3" customWidth="1"/>
    <col min="11011" max="11011" width="2.85546875" style="3" customWidth="1"/>
    <col min="11012" max="11012" width="10.42578125" style="3" customWidth="1"/>
    <col min="11013" max="11013" width="6.85546875" style="3" customWidth="1"/>
    <col min="11014" max="11014" width="4.140625" style="3" customWidth="1"/>
    <col min="11015" max="11015" width="7.7109375" style="3" customWidth="1"/>
    <col min="11016" max="11016" width="0" style="3" hidden="1" customWidth="1"/>
    <col min="11017" max="11017" width="3.5703125" style="3" customWidth="1"/>
    <col min="11018" max="11018" width="15.5703125" style="3" customWidth="1"/>
    <col min="11019" max="11019" width="12.85546875" style="3" customWidth="1"/>
    <col min="11020" max="11020" width="3.7109375" style="3" customWidth="1"/>
    <col min="11021" max="11021" width="32.42578125" style="3" customWidth="1"/>
    <col min="11022" max="11264" width="11.42578125" style="3"/>
    <col min="11265" max="11265" width="5.140625" style="3" customWidth="1"/>
    <col min="11266" max="11266" width="60.85546875" style="3" customWidth="1"/>
    <col min="11267" max="11267" width="2.85546875" style="3" customWidth="1"/>
    <col min="11268" max="11268" width="10.42578125" style="3" customWidth="1"/>
    <col min="11269" max="11269" width="6.85546875" style="3" customWidth="1"/>
    <col min="11270" max="11270" width="4.140625" style="3" customWidth="1"/>
    <col min="11271" max="11271" width="7.7109375" style="3" customWidth="1"/>
    <col min="11272" max="11272" width="0" style="3" hidden="1" customWidth="1"/>
    <col min="11273" max="11273" width="3.5703125" style="3" customWidth="1"/>
    <col min="11274" max="11274" width="15.5703125" style="3" customWidth="1"/>
    <col min="11275" max="11275" width="12.85546875" style="3" customWidth="1"/>
    <col min="11276" max="11276" width="3.7109375" style="3" customWidth="1"/>
    <col min="11277" max="11277" width="32.42578125" style="3" customWidth="1"/>
    <col min="11278" max="11520" width="11.42578125" style="3"/>
    <col min="11521" max="11521" width="5.140625" style="3" customWidth="1"/>
    <col min="11522" max="11522" width="60.85546875" style="3" customWidth="1"/>
    <col min="11523" max="11523" width="2.85546875" style="3" customWidth="1"/>
    <col min="11524" max="11524" width="10.42578125" style="3" customWidth="1"/>
    <col min="11525" max="11525" width="6.85546875" style="3" customWidth="1"/>
    <col min="11526" max="11526" width="4.140625" style="3" customWidth="1"/>
    <col min="11527" max="11527" width="7.7109375" style="3" customWidth="1"/>
    <col min="11528" max="11528" width="0" style="3" hidden="1" customWidth="1"/>
    <col min="11529" max="11529" width="3.5703125" style="3" customWidth="1"/>
    <col min="11530" max="11530" width="15.5703125" style="3" customWidth="1"/>
    <col min="11531" max="11531" width="12.85546875" style="3" customWidth="1"/>
    <col min="11532" max="11532" width="3.7109375" style="3" customWidth="1"/>
    <col min="11533" max="11533" width="32.42578125" style="3" customWidth="1"/>
    <col min="11534" max="11776" width="11.42578125" style="3"/>
    <col min="11777" max="11777" width="5.140625" style="3" customWidth="1"/>
    <col min="11778" max="11778" width="60.85546875" style="3" customWidth="1"/>
    <col min="11779" max="11779" width="2.85546875" style="3" customWidth="1"/>
    <col min="11780" max="11780" width="10.42578125" style="3" customWidth="1"/>
    <col min="11781" max="11781" width="6.85546875" style="3" customWidth="1"/>
    <col min="11782" max="11782" width="4.140625" style="3" customWidth="1"/>
    <col min="11783" max="11783" width="7.7109375" style="3" customWidth="1"/>
    <col min="11784" max="11784" width="0" style="3" hidden="1" customWidth="1"/>
    <col min="11785" max="11785" width="3.5703125" style="3" customWidth="1"/>
    <col min="11786" max="11786" width="15.5703125" style="3" customWidth="1"/>
    <col min="11787" max="11787" width="12.85546875" style="3" customWidth="1"/>
    <col min="11788" max="11788" width="3.7109375" style="3" customWidth="1"/>
    <col min="11789" max="11789" width="32.42578125" style="3" customWidth="1"/>
    <col min="11790" max="12032" width="11.42578125" style="3"/>
    <col min="12033" max="12033" width="5.140625" style="3" customWidth="1"/>
    <col min="12034" max="12034" width="60.85546875" style="3" customWidth="1"/>
    <col min="12035" max="12035" width="2.85546875" style="3" customWidth="1"/>
    <col min="12036" max="12036" width="10.42578125" style="3" customWidth="1"/>
    <col min="12037" max="12037" width="6.85546875" style="3" customWidth="1"/>
    <col min="12038" max="12038" width="4.140625" style="3" customWidth="1"/>
    <col min="12039" max="12039" width="7.7109375" style="3" customWidth="1"/>
    <col min="12040" max="12040" width="0" style="3" hidden="1" customWidth="1"/>
    <col min="12041" max="12041" width="3.5703125" style="3" customWidth="1"/>
    <col min="12042" max="12042" width="15.5703125" style="3" customWidth="1"/>
    <col min="12043" max="12043" width="12.85546875" style="3" customWidth="1"/>
    <col min="12044" max="12044" width="3.7109375" style="3" customWidth="1"/>
    <col min="12045" max="12045" width="32.42578125" style="3" customWidth="1"/>
    <col min="12046" max="12288" width="11.42578125" style="3"/>
    <col min="12289" max="12289" width="5.140625" style="3" customWidth="1"/>
    <col min="12290" max="12290" width="60.85546875" style="3" customWidth="1"/>
    <col min="12291" max="12291" width="2.85546875" style="3" customWidth="1"/>
    <col min="12292" max="12292" width="10.42578125" style="3" customWidth="1"/>
    <col min="12293" max="12293" width="6.85546875" style="3" customWidth="1"/>
    <col min="12294" max="12294" width="4.140625" style="3" customWidth="1"/>
    <col min="12295" max="12295" width="7.7109375" style="3" customWidth="1"/>
    <col min="12296" max="12296" width="0" style="3" hidden="1" customWidth="1"/>
    <col min="12297" max="12297" width="3.5703125" style="3" customWidth="1"/>
    <col min="12298" max="12298" width="15.5703125" style="3" customWidth="1"/>
    <col min="12299" max="12299" width="12.85546875" style="3" customWidth="1"/>
    <col min="12300" max="12300" width="3.7109375" style="3" customWidth="1"/>
    <col min="12301" max="12301" width="32.42578125" style="3" customWidth="1"/>
    <col min="12302" max="12544" width="11.42578125" style="3"/>
    <col min="12545" max="12545" width="5.140625" style="3" customWidth="1"/>
    <col min="12546" max="12546" width="60.85546875" style="3" customWidth="1"/>
    <col min="12547" max="12547" width="2.85546875" style="3" customWidth="1"/>
    <col min="12548" max="12548" width="10.42578125" style="3" customWidth="1"/>
    <col min="12549" max="12549" width="6.85546875" style="3" customWidth="1"/>
    <col min="12550" max="12550" width="4.140625" style="3" customWidth="1"/>
    <col min="12551" max="12551" width="7.7109375" style="3" customWidth="1"/>
    <col min="12552" max="12552" width="0" style="3" hidden="1" customWidth="1"/>
    <col min="12553" max="12553" width="3.5703125" style="3" customWidth="1"/>
    <col min="12554" max="12554" width="15.5703125" style="3" customWidth="1"/>
    <col min="12555" max="12555" width="12.85546875" style="3" customWidth="1"/>
    <col min="12556" max="12556" width="3.7109375" style="3" customWidth="1"/>
    <col min="12557" max="12557" width="32.42578125" style="3" customWidth="1"/>
    <col min="12558" max="12800" width="11.42578125" style="3"/>
    <col min="12801" max="12801" width="5.140625" style="3" customWidth="1"/>
    <col min="12802" max="12802" width="60.85546875" style="3" customWidth="1"/>
    <col min="12803" max="12803" width="2.85546875" style="3" customWidth="1"/>
    <col min="12804" max="12804" width="10.42578125" style="3" customWidth="1"/>
    <col min="12805" max="12805" width="6.85546875" style="3" customWidth="1"/>
    <col min="12806" max="12806" width="4.140625" style="3" customWidth="1"/>
    <col min="12807" max="12807" width="7.7109375" style="3" customWidth="1"/>
    <col min="12808" max="12808" width="0" style="3" hidden="1" customWidth="1"/>
    <col min="12809" max="12809" width="3.5703125" style="3" customWidth="1"/>
    <col min="12810" max="12810" width="15.5703125" style="3" customWidth="1"/>
    <col min="12811" max="12811" width="12.85546875" style="3" customWidth="1"/>
    <col min="12812" max="12812" width="3.7109375" style="3" customWidth="1"/>
    <col min="12813" max="12813" width="32.42578125" style="3" customWidth="1"/>
    <col min="12814" max="13056" width="11.42578125" style="3"/>
    <col min="13057" max="13057" width="5.140625" style="3" customWidth="1"/>
    <col min="13058" max="13058" width="60.85546875" style="3" customWidth="1"/>
    <col min="13059" max="13059" width="2.85546875" style="3" customWidth="1"/>
    <col min="13060" max="13060" width="10.42578125" style="3" customWidth="1"/>
    <col min="13061" max="13061" width="6.85546875" style="3" customWidth="1"/>
    <col min="13062" max="13062" width="4.140625" style="3" customWidth="1"/>
    <col min="13063" max="13063" width="7.7109375" style="3" customWidth="1"/>
    <col min="13064" max="13064" width="0" style="3" hidden="1" customWidth="1"/>
    <col min="13065" max="13065" width="3.5703125" style="3" customWidth="1"/>
    <col min="13066" max="13066" width="15.5703125" style="3" customWidth="1"/>
    <col min="13067" max="13067" width="12.85546875" style="3" customWidth="1"/>
    <col min="13068" max="13068" width="3.7109375" style="3" customWidth="1"/>
    <col min="13069" max="13069" width="32.42578125" style="3" customWidth="1"/>
    <col min="13070" max="13312" width="11.42578125" style="3"/>
    <col min="13313" max="13313" width="5.140625" style="3" customWidth="1"/>
    <col min="13314" max="13314" width="60.85546875" style="3" customWidth="1"/>
    <col min="13315" max="13315" width="2.85546875" style="3" customWidth="1"/>
    <col min="13316" max="13316" width="10.42578125" style="3" customWidth="1"/>
    <col min="13317" max="13317" width="6.85546875" style="3" customWidth="1"/>
    <col min="13318" max="13318" width="4.140625" style="3" customWidth="1"/>
    <col min="13319" max="13319" width="7.7109375" style="3" customWidth="1"/>
    <col min="13320" max="13320" width="0" style="3" hidden="1" customWidth="1"/>
    <col min="13321" max="13321" width="3.5703125" style="3" customWidth="1"/>
    <col min="13322" max="13322" width="15.5703125" style="3" customWidth="1"/>
    <col min="13323" max="13323" width="12.85546875" style="3" customWidth="1"/>
    <col min="13324" max="13324" width="3.7109375" style="3" customWidth="1"/>
    <col min="13325" max="13325" width="32.42578125" style="3" customWidth="1"/>
    <col min="13326" max="13568" width="11.42578125" style="3"/>
    <col min="13569" max="13569" width="5.140625" style="3" customWidth="1"/>
    <col min="13570" max="13570" width="60.85546875" style="3" customWidth="1"/>
    <col min="13571" max="13571" width="2.85546875" style="3" customWidth="1"/>
    <col min="13572" max="13572" width="10.42578125" style="3" customWidth="1"/>
    <col min="13573" max="13573" width="6.85546875" style="3" customWidth="1"/>
    <col min="13574" max="13574" width="4.140625" style="3" customWidth="1"/>
    <col min="13575" max="13575" width="7.7109375" style="3" customWidth="1"/>
    <col min="13576" max="13576" width="0" style="3" hidden="1" customWidth="1"/>
    <col min="13577" max="13577" width="3.5703125" style="3" customWidth="1"/>
    <col min="13578" max="13578" width="15.5703125" style="3" customWidth="1"/>
    <col min="13579" max="13579" width="12.85546875" style="3" customWidth="1"/>
    <col min="13580" max="13580" width="3.7109375" style="3" customWidth="1"/>
    <col min="13581" max="13581" width="32.42578125" style="3" customWidth="1"/>
    <col min="13582" max="13824" width="11.42578125" style="3"/>
    <col min="13825" max="13825" width="5.140625" style="3" customWidth="1"/>
    <col min="13826" max="13826" width="60.85546875" style="3" customWidth="1"/>
    <col min="13827" max="13827" width="2.85546875" style="3" customWidth="1"/>
    <col min="13828" max="13828" width="10.42578125" style="3" customWidth="1"/>
    <col min="13829" max="13829" width="6.85546875" style="3" customWidth="1"/>
    <col min="13830" max="13830" width="4.140625" style="3" customWidth="1"/>
    <col min="13831" max="13831" width="7.7109375" style="3" customWidth="1"/>
    <col min="13832" max="13832" width="0" style="3" hidden="1" customWidth="1"/>
    <col min="13833" max="13833" width="3.5703125" style="3" customWidth="1"/>
    <col min="13834" max="13834" width="15.5703125" style="3" customWidth="1"/>
    <col min="13835" max="13835" width="12.85546875" style="3" customWidth="1"/>
    <col min="13836" max="13836" width="3.7109375" style="3" customWidth="1"/>
    <col min="13837" max="13837" width="32.42578125" style="3" customWidth="1"/>
    <col min="13838" max="14080" width="11.42578125" style="3"/>
    <col min="14081" max="14081" width="5.140625" style="3" customWidth="1"/>
    <col min="14082" max="14082" width="60.85546875" style="3" customWidth="1"/>
    <col min="14083" max="14083" width="2.85546875" style="3" customWidth="1"/>
    <col min="14084" max="14084" width="10.42578125" style="3" customWidth="1"/>
    <col min="14085" max="14085" width="6.85546875" style="3" customWidth="1"/>
    <col min="14086" max="14086" width="4.140625" style="3" customWidth="1"/>
    <col min="14087" max="14087" width="7.7109375" style="3" customWidth="1"/>
    <col min="14088" max="14088" width="0" style="3" hidden="1" customWidth="1"/>
    <col min="14089" max="14089" width="3.5703125" style="3" customWidth="1"/>
    <col min="14090" max="14090" width="15.5703125" style="3" customWidth="1"/>
    <col min="14091" max="14091" width="12.85546875" style="3" customWidth="1"/>
    <col min="14092" max="14092" width="3.7109375" style="3" customWidth="1"/>
    <col min="14093" max="14093" width="32.42578125" style="3" customWidth="1"/>
    <col min="14094" max="14336" width="11.42578125" style="3"/>
    <col min="14337" max="14337" width="5.140625" style="3" customWidth="1"/>
    <col min="14338" max="14338" width="60.85546875" style="3" customWidth="1"/>
    <col min="14339" max="14339" width="2.85546875" style="3" customWidth="1"/>
    <col min="14340" max="14340" width="10.42578125" style="3" customWidth="1"/>
    <col min="14341" max="14341" width="6.85546875" style="3" customWidth="1"/>
    <col min="14342" max="14342" width="4.140625" style="3" customWidth="1"/>
    <col min="14343" max="14343" width="7.7109375" style="3" customWidth="1"/>
    <col min="14344" max="14344" width="0" style="3" hidden="1" customWidth="1"/>
    <col min="14345" max="14345" width="3.5703125" style="3" customWidth="1"/>
    <col min="14346" max="14346" width="15.5703125" style="3" customWidth="1"/>
    <col min="14347" max="14347" width="12.85546875" style="3" customWidth="1"/>
    <col min="14348" max="14348" width="3.7109375" style="3" customWidth="1"/>
    <col min="14349" max="14349" width="32.42578125" style="3" customWidth="1"/>
    <col min="14350" max="14592" width="11.42578125" style="3"/>
    <col min="14593" max="14593" width="5.140625" style="3" customWidth="1"/>
    <col min="14594" max="14594" width="60.85546875" style="3" customWidth="1"/>
    <col min="14595" max="14595" width="2.85546875" style="3" customWidth="1"/>
    <col min="14596" max="14596" width="10.42578125" style="3" customWidth="1"/>
    <col min="14597" max="14597" width="6.85546875" style="3" customWidth="1"/>
    <col min="14598" max="14598" width="4.140625" style="3" customWidth="1"/>
    <col min="14599" max="14599" width="7.7109375" style="3" customWidth="1"/>
    <col min="14600" max="14600" width="0" style="3" hidden="1" customWidth="1"/>
    <col min="14601" max="14601" width="3.5703125" style="3" customWidth="1"/>
    <col min="14602" max="14602" width="15.5703125" style="3" customWidth="1"/>
    <col min="14603" max="14603" width="12.85546875" style="3" customWidth="1"/>
    <col min="14604" max="14604" width="3.7109375" style="3" customWidth="1"/>
    <col min="14605" max="14605" width="32.42578125" style="3" customWidth="1"/>
    <col min="14606" max="14848" width="11.42578125" style="3"/>
    <col min="14849" max="14849" width="5.140625" style="3" customWidth="1"/>
    <col min="14850" max="14850" width="60.85546875" style="3" customWidth="1"/>
    <col min="14851" max="14851" width="2.85546875" style="3" customWidth="1"/>
    <col min="14852" max="14852" width="10.42578125" style="3" customWidth="1"/>
    <col min="14853" max="14853" width="6.85546875" style="3" customWidth="1"/>
    <col min="14854" max="14854" width="4.140625" style="3" customWidth="1"/>
    <col min="14855" max="14855" width="7.7109375" style="3" customWidth="1"/>
    <col min="14856" max="14856" width="0" style="3" hidden="1" customWidth="1"/>
    <col min="14857" max="14857" width="3.5703125" style="3" customWidth="1"/>
    <col min="14858" max="14858" width="15.5703125" style="3" customWidth="1"/>
    <col min="14859" max="14859" width="12.85546875" style="3" customWidth="1"/>
    <col min="14860" max="14860" width="3.7109375" style="3" customWidth="1"/>
    <col min="14861" max="14861" width="32.42578125" style="3" customWidth="1"/>
    <col min="14862" max="15104" width="11.42578125" style="3"/>
    <col min="15105" max="15105" width="5.140625" style="3" customWidth="1"/>
    <col min="15106" max="15106" width="60.85546875" style="3" customWidth="1"/>
    <col min="15107" max="15107" width="2.85546875" style="3" customWidth="1"/>
    <col min="15108" max="15108" width="10.42578125" style="3" customWidth="1"/>
    <col min="15109" max="15109" width="6.85546875" style="3" customWidth="1"/>
    <col min="15110" max="15110" width="4.140625" style="3" customWidth="1"/>
    <col min="15111" max="15111" width="7.7109375" style="3" customWidth="1"/>
    <col min="15112" max="15112" width="0" style="3" hidden="1" customWidth="1"/>
    <col min="15113" max="15113" width="3.5703125" style="3" customWidth="1"/>
    <col min="15114" max="15114" width="15.5703125" style="3" customWidth="1"/>
    <col min="15115" max="15115" width="12.85546875" style="3" customWidth="1"/>
    <col min="15116" max="15116" width="3.7109375" style="3" customWidth="1"/>
    <col min="15117" max="15117" width="32.42578125" style="3" customWidth="1"/>
    <col min="15118" max="15360" width="11.42578125" style="3"/>
    <col min="15361" max="15361" width="5.140625" style="3" customWidth="1"/>
    <col min="15362" max="15362" width="60.85546875" style="3" customWidth="1"/>
    <col min="15363" max="15363" width="2.85546875" style="3" customWidth="1"/>
    <col min="15364" max="15364" width="10.42578125" style="3" customWidth="1"/>
    <col min="15365" max="15365" width="6.85546875" style="3" customWidth="1"/>
    <col min="15366" max="15366" width="4.140625" style="3" customWidth="1"/>
    <col min="15367" max="15367" width="7.7109375" style="3" customWidth="1"/>
    <col min="15368" max="15368" width="0" style="3" hidden="1" customWidth="1"/>
    <col min="15369" max="15369" width="3.5703125" style="3" customWidth="1"/>
    <col min="15370" max="15370" width="15.5703125" style="3" customWidth="1"/>
    <col min="15371" max="15371" width="12.85546875" style="3" customWidth="1"/>
    <col min="15372" max="15372" width="3.7109375" style="3" customWidth="1"/>
    <col min="15373" max="15373" width="32.42578125" style="3" customWidth="1"/>
    <col min="15374" max="15616" width="11.42578125" style="3"/>
    <col min="15617" max="15617" width="5.140625" style="3" customWidth="1"/>
    <col min="15618" max="15618" width="60.85546875" style="3" customWidth="1"/>
    <col min="15619" max="15619" width="2.85546875" style="3" customWidth="1"/>
    <col min="15620" max="15620" width="10.42578125" style="3" customWidth="1"/>
    <col min="15621" max="15621" width="6.85546875" style="3" customWidth="1"/>
    <col min="15622" max="15622" width="4.140625" style="3" customWidth="1"/>
    <col min="15623" max="15623" width="7.7109375" style="3" customWidth="1"/>
    <col min="15624" max="15624" width="0" style="3" hidden="1" customWidth="1"/>
    <col min="15625" max="15625" width="3.5703125" style="3" customWidth="1"/>
    <col min="15626" max="15626" width="15.5703125" style="3" customWidth="1"/>
    <col min="15627" max="15627" width="12.85546875" style="3" customWidth="1"/>
    <col min="15628" max="15628" width="3.7109375" style="3" customWidth="1"/>
    <col min="15629" max="15629" width="32.42578125" style="3" customWidth="1"/>
    <col min="15630" max="15872" width="11.42578125" style="3"/>
    <col min="15873" max="15873" width="5.140625" style="3" customWidth="1"/>
    <col min="15874" max="15874" width="60.85546875" style="3" customWidth="1"/>
    <col min="15875" max="15875" width="2.85546875" style="3" customWidth="1"/>
    <col min="15876" max="15876" width="10.42578125" style="3" customWidth="1"/>
    <col min="15877" max="15877" width="6.85546875" style="3" customWidth="1"/>
    <col min="15878" max="15878" width="4.140625" style="3" customWidth="1"/>
    <col min="15879" max="15879" width="7.7109375" style="3" customWidth="1"/>
    <col min="15880" max="15880" width="0" style="3" hidden="1" customWidth="1"/>
    <col min="15881" max="15881" width="3.5703125" style="3" customWidth="1"/>
    <col min="15882" max="15882" width="15.5703125" style="3" customWidth="1"/>
    <col min="15883" max="15883" width="12.85546875" style="3" customWidth="1"/>
    <col min="15884" max="15884" width="3.7109375" style="3" customWidth="1"/>
    <col min="15885" max="15885" width="32.42578125" style="3" customWidth="1"/>
    <col min="15886" max="16128" width="11.42578125" style="3"/>
    <col min="16129" max="16129" width="5.140625" style="3" customWidth="1"/>
    <col min="16130" max="16130" width="60.85546875" style="3" customWidth="1"/>
    <col min="16131" max="16131" width="2.85546875" style="3" customWidth="1"/>
    <col min="16132" max="16132" width="10.42578125" style="3" customWidth="1"/>
    <col min="16133" max="16133" width="6.85546875" style="3" customWidth="1"/>
    <col min="16134" max="16134" width="4.140625" style="3" customWidth="1"/>
    <col min="16135" max="16135" width="7.7109375" style="3" customWidth="1"/>
    <col min="16136" max="16136" width="0" style="3" hidden="1" customWidth="1"/>
    <col min="16137" max="16137" width="3.5703125" style="3" customWidth="1"/>
    <col min="16138" max="16138" width="15.5703125" style="3" customWidth="1"/>
    <col min="16139" max="16139" width="12.85546875" style="3" customWidth="1"/>
    <col min="16140" max="16140" width="3.7109375" style="3" customWidth="1"/>
    <col min="16141" max="16141" width="32.42578125" style="3" customWidth="1"/>
    <col min="16142" max="16384" width="11.42578125" style="3"/>
  </cols>
  <sheetData>
    <row r="1" spans="1:13" ht="16.5" x14ac:dyDescent="0.25">
      <c r="A1" s="173" t="s">
        <v>84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ht="16.5" x14ac:dyDescent="0.25">
      <c r="A2" s="11"/>
      <c r="B2" s="50"/>
      <c r="C2" s="11"/>
      <c r="D2" s="8"/>
      <c r="E2" s="8"/>
      <c r="F2" s="8"/>
      <c r="G2" s="8"/>
      <c r="H2" s="8"/>
      <c r="I2" s="8"/>
      <c r="J2" s="8"/>
      <c r="K2" s="8"/>
      <c r="L2" s="8"/>
    </row>
    <row r="3" spans="1:13" ht="15.75" thickBot="1" x14ac:dyDescent="0.3">
      <c r="A3" s="12"/>
      <c r="D3" s="175" t="s">
        <v>85</v>
      </c>
      <c r="E3" s="175"/>
      <c r="F3" s="175"/>
      <c r="G3" s="175"/>
      <c r="H3" s="13"/>
      <c r="I3" s="13"/>
      <c r="J3" s="175" t="s">
        <v>86</v>
      </c>
      <c r="K3" s="175"/>
      <c r="L3" s="51"/>
    </row>
    <row r="4" spans="1:13" ht="15.75" thickTop="1" x14ac:dyDescent="0.25">
      <c r="A4" s="12"/>
      <c r="B4" s="59" t="s">
        <v>87</v>
      </c>
      <c r="C4" s="60"/>
      <c r="D4" s="61"/>
      <c r="E4" s="61"/>
      <c r="F4" s="61"/>
      <c r="G4" s="61"/>
      <c r="H4" s="62"/>
      <c r="I4" s="62"/>
      <c r="J4" s="61"/>
      <c r="K4" s="63"/>
      <c r="L4" s="51"/>
    </row>
    <row r="5" spans="1:13" ht="25.5" x14ac:dyDescent="0.25">
      <c r="A5" s="11"/>
      <c r="B5" s="64" t="s">
        <v>39</v>
      </c>
      <c r="C5" s="54"/>
      <c r="D5" s="151">
        <v>4</v>
      </c>
      <c r="E5" s="55"/>
      <c r="F5" s="151">
        <v>0</v>
      </c>
      <c r="G5" s="55" t="s">
        <v>6</v>
      </c>
      <c r="H5" s="56">
        <f>F5*100/60/100</f>
        <v>0</v>
      </c>
      <c r="I5" s="56"/>
      <c r="J5" s="57"/>
      <c r="K5" s="65"/>
      <c r="L5" s="8"/>
    </row>
    <row r="6" spans="1:13" ht="51" x14ac:dyDescent="0.25">
      <c r="A6" s="11"/>
      <c r="B6" s="64" t="s">
        <v>33</v>
      </c>
      <c r="C6" s="54"/>
      <c r="D6" s="154"/>
      <c r="E6" s="55"/>
      <c r="F6" s="58"/>
      <c r="G6" s="57"/>
      <c r="H6" s="56"/>
      <c r="I6" s="56"/>
      <c r="J6" s="152">
        <v>44</v>
      </c>
      <c r="K6" s="66" t="s">
        <v>34</v>
      </c>
      <c r="M6" s="52" t="s">
        <v>88</v>
      </c>
    </row>
    <row r="7" spans="1:13" ht="15.75" thickBot="1" x14ac:dyDescent="0.3">
      <c r="A7" s="12"/>
      <c r="B7" s="67" t="s">
        <v>35</v>
      </c>
      <c r="C7" s="68"/>
      <c r="D7" s="151">
        <v>2</v>
      </c>
      <c r="E7" s="69" t="s">
        <v>29</v>
      </c>
      <c r="F7" s="70"/>
      <c r="G7" s="70"/>
      <c r="H7" s="71">
        <f>F7*100/60/100</f>
        <v>0</v>
      </c>
      <c r="I7" s="71"/>
      <c r="J7" s="70"/>
      <c r="K7" s="72"/>
      <c r="L7" s="13"/>
    </row>
    <row r="8" spans="1:13" ht="15.75" thickTop="1" x14ac:dyDescent="0.25">
      <c r="A8" s="12"/>
      <c r="D8" s="13"/>
      <c r="E8" s="13"/>
      <c r="F8" s="13"/>
      <c r="G8" s="13"/>
      <c r="H8" s="13"/>
      <c r="I8" s="13"/>
      <c r="J8" s="13"/>
      <c r="K8" s="13"/>
      <c r="L8" s="13"/>
    </row>
    <row r="9" spans="1:13" ht="15.75" thickBot="1" x14ac:dyDescent="0.3">
      <c r="A9" s="12"/>
      <c r="B9" s="53" t="s">
        <v>89</v>
      </c>
      <c r="D9" s="14"/>
      <c r="E9" s="14"/>
      <c r="F9" s="14"/>
      <c r="G9" s="14"/>
      <c r="H9" s="14"/>
      <c r="I9" s="13"/>
      <c r="J9" s="14"/>
      <c r="K9" s="14"/>
      <c r="L9" s="13"/>
    </row>
    <row r="10" spans="1:13" ht="16.5" thickTop="1" thickBot="1" x14ac:dyDescent="0.3">
      <c r="B10" s="9" t="s">
        <v>36</v>
      </c>
      <c r="D10" s="15">
        <f>INT(J10)</f>
        <v>155</v>
      </c>
      <c r="E10" s="16" t="s">
        <v>5</v>
      </c>
      <c r="F10" s="15">
        <f>H10*60/100*100</f>
        <v>24.131868131868259</v>
      </c>
      <c r="G10" s="16" t="s">
        <v>6</v>
      </c>
      <c r="H10" s="16">
        <f>J10-D10</f>
        <v>0.40219780219780432</v>
      </c>
      <c r="I10" s="5" t="s">
        <v>40</v>
      </c>
      <c r="J10" s="17">
        <f>J17*J15/J14</f>
        <v>155.4021978021978</v>
      </c>
      <c r="K10" s="16" t="s">
        <v>5</v>
      </c>
    </row>
    <row r="11" spans="1:13" ht="15.75" thickTop="1" x14ac:dyDescent="0.25">
      <c r="B11" s="10"/>
    </row>
    <row r="12" spans="1:13" x14ac:dyDescent="0.25">
      <c r="B12" s="10"/>
    </row>
    <row r="13" spans="1:13" x14ac:dyDescent="0.25">
      <c r="A13" s="18"/>
      <c r="B13" s="19" t="s">
        <v>41</v>
      </c>
      <c r="C13" s="18"/>
      <c r="D13" s="20"/>
      <c r="E13" s="20"/>
      <c r="F13" s="20"/>
      <c r="G13" s="20"/>
      <c r="H13" s="21"/>
      <c r="I13" s="21"/>
      <c r="J13" s="20"/>
      <c r="K13" s="20"/>
      <c r="L13" s="21"/>
    </row>
    <row r="14" spans="1:13" x14ac:dyDescent="0.25">
      <c r="A14" s="22" t="s">
        <v>42</v>
      </c>
      <c r="B14" s="23" t="s">
        <v>43</v>
      </c>
      <c r="C14" s="24"/>
      <c r="D14" s="25">
        <v>1820</v>
      </c>
      <c r="E14" s="26" t="s">
        <v>5</v>
      </c>
      <c r="F14" s="25">
        <v>0</v>
      </c>
      <c r="G14" s="26" t="s">
        <v>6</v>
      </c>
      <c r="H14" s="27"/>
      <c r="I14" s="29" t="s">
        <v>40</v>
      </c>
      <c r="J14" s="28">
        <v>1820</v>
      </c>
      <c r="K14" s="26" t="s">
        <v>5</v>
      </c>
      <c r="L14" s="29"/>
      <c r="M14" s="30" t="s">
        <v>44</v>
      </c>
    </row>
    <row r="15" spans="1:13" x14ac:dyDescent="0.25">
      <c r="A15" s="22" t="s">
        <v>45</v>
      </c>
      <c r="B15" s="23" t="s">
        <v>46</v>
      </c>
      <c r="C15" s="24"/>
      <c r="D15" s="25">
        <v>1607</v>
      </c>
      <c r="E15" s="26" t="s">
        <v>5</v>
      </c>
      <c r="F15" s="25">
        <v>0</v>
      </c>
      <c r="G15" s="26" t="s">
        <v>6</v>
      </c>
      <c r="H15" s="31">
        <f>F15*100/60/100</f>
        <v>0</v>
      </c>
      <c r="I15" s="29" t="s">
        <v>40</v>
      </c>
      <c r="J15" s="28">
        <f>D15+H15</f>
        <v>1607</v>
      </c>
      <c r="K15" s="26" t="s">
        <v>5</v>
      </c>
      <c r="L15" s="29"/>
      <c r="M15" s="30"/>
    </row>
    <row r="16" spans="1:13" x14ac:dyDescent="0.25">
      <c r="A16" s="22" t="s">
        <v>47</v>
      </c>
      <c r="B16" s="23" t="s">
        <v>36</v>
      </c>
      <c r="C16" s="24"/>
      <c r="D16" s="25">
        <f>D10</f>
        <v>155</v>
      </c>
      <c r="E16" s="26" t="s">
        <v>5</v>
      </c>
      <c r="F16" s="25">
        <f>F10</f>
        <v>24.131868131868259</v>
      </c>
      <c r="G16" s="26" t="s">
        <v>6</v>
      </c>
      <c r="H16" s="31">
        <f t="shared" ref="H16:H24" si="0">F16*100/60/100</f>
        <v>0.40219780219780432</v>
      </c>
      <c r="I16" s="29" t="s">
        <v>40</v>
      </c>
      <c r="J16" s="28">
        <f>D16+H16</f>
        <v>155.4021978021978</v>
      </c>
      <c r="K16" s="26" t="s">
        <v>5</v>
      </c>
      <c r="L16" s="29"/>
      <c r="M16" s="32"/>
    </row>
    <row r="17" spans="1:13" x14ac:dyDescent="0.25">
      <c r="A17" s="22" t="s">
        <v>49</v>
      </c>
      <c r="B17" s="23" t="s">
        <v>50</v>
      </c>
      <c r="C17" s="24"/>
      <c r="D17" s="25">
        <f>INT(J17)</f>
        <v>176</v>
      </c>
      <c r="E17" s="26" t="s">
        <v>5</v>
      </c>
      <c r="F17" s="25">
        <f>H17*60/100*100</f>
        <v>0</v>
      </c>
      <c r="G17" s="26" t="s">
        <v>6</v>
      </c>
      <c r="H17" s="33">
        <f>J17-D17</f>
        <v>0</v>
      </c>
      <c r="I17" s="29" t="s">
        <v>40</v>
      </c>
      <c r="J17" s="28">
        <f>J19*J18</f>
        <v>176</v>
      </c>
      <c r="K17" s="26" t="s">
        <v>5</v>
      </c>
      <c r="L17" s="29"/>
      <c r="M17" s="34" t="s">
        <v>51</v>
      </c>
    </row>
    <row r="18" spans="1:13" x14ac:dyDescent="0.25">
      <c r="A18" s="22" t="s">
        <v>52</v>
      </c>
      <c r="B18" s="23" t="s">
        <v>33</v>
      </c>
      <c r="C18" s="24"/>
      <c r="D18" s="25"/>
      <c r="E18" s="26"/>
      <c r="F18" s="25"/>
      <c r="G18" s="26"/>
      <c r="H18" s="33"/>
      <c r="I18" s="29"/>
      <c r="J18" s="28">
        <f>J6</f>
        <v>44</v>
      </c>
      <c r="K18" s="26" t="s">
        <v>34</v>
      </c>
      <c r="L18" s="29"/>
      <c r="M18" s="30"/>
    </row>
    <row r="19" spans="1:13" ht="25.5" x14ac:dyDescent="0.25">
      <c r="A19" s="22" t="s">
        <v>53</v>
      </c>
      <c r="B19" s="23" t="s">
        <v>39</v>
      </c>
      <c r="C19" s="24"/>
      <c r="D19" s="25">
        <f>D5</f>
        <v>4</v>
      </c>
      <c r="E19" s="26" t="s">
        <v>5</v>
      </c>
      <c r="F19" s="25">
        <f>F5</f>
        <v>0</v>
      </c>
      <c r="G19" s="26" t="s">
        <v>6</v>
      </c>
      <c r="H19" s="33">
        <f>J19-D19</f>
        <v>0</v>
      </c>
      <c r="I19" s="29" t="s">
        <v>40</v>
      </c>
      <c r="J19" s="28">
        <f>D19+H5</f>
        <v>4</v>
      </c>
      <c r="K19" s="26" t="s">
        <v>5</v>
      </c>
      <c r="L19" s="29"/>
      <c r="M19" s="34" t="s">
        <v>54</v>
      </c>
    </row>
    <row r="20" spans="1:13" x14ac:dyDescent="0.25">
      <c r="A20" s="22" t="s">
        <v>55</v>
      </c>
      <c r="B20" s="23" t="s">
        <v>35</v>
      </c>
      <c r="C20" s="35"/>
      <c r="D20" s="25"/>
      <c r="E20" s="26"/>
      <c r="F20" s="25"/>
      <c r="G20" s="26"/>
      <c r="H20" s="31">
        <f t="shared" si="0"/>
        <v>0</v>
      </c>
      <c r="I20" s="29"/>
      <c r="J20" s="28">
        <f>D7</f>
        <v>2</v>
      </c>
      <c r="K20" s="26" t="s">
        <v>29</v>
      </c>
      <c r="L20" s="29"/>
      <c r="M20" s="30"/>
    </row>
    <row r="21" spans="1:13" x14ac:dyDescent="0.25">
      <c r="A21" s="22" t="s">
        <v>56</v>
      </c>
      <c r="B21" s="23" t="s">
        <v>57</v>
      </c>
      <c r="C21" s="24"/>
      <c r="D21" s="25">
        <f>INT(J21)</f>
        <v>2</v>
      </c>
      <c r="E21" s="26" t="s">
        <v>5</v>
      </c>
      <c r="F21" s="25">
        <f>H21*60/100*100</f>
        <v>0</v>
      </c>
      <c r="G21" s="26" t="s">
        <v>6</v>
      </c>
      <c r="H21" s="31">
        <f>J21-D21</f>
        <v>0</v>
      </c>
      <c r="I21" s="29" t="s">
        <v>40</v>
      </c>
      <c r="J21" s="28">
        <f>J19/J20</f>
        <v>2</v>
      </c>
      <c r="K21" s="26" t="s">
        <v>5</v>
      </c>
      <c r="L21" s="29"/>
      <c r="M21" s="34" t="s">
        <v>58</v>
      </c>
    </row>
    <row r="22" spans="1:13" x14ac:dyDescent="0.25">
      <c r="A22" s="22" t="s">
        <v>59</v>
      </c>
      <c r="B22" s="23" t="s">
        <v>60</v>
      </c>
      <c r="C22" s="24"/>
      <c r="D22" s="25">
        <f>INT(J22)</f>
        <v>16</v>
      </c>
      <c r="E22" s="26" t="s">
        <v>5</v>
      </c>
      <c r="F22" s="25">
        <f>H22*60/100*100</f>
        <v>55.384615384615401</v>
      </c>
      <c r="G22" s="26" t="s">
        <v>6</v>
      </c>
      <c r="H22" s="31">
        <f>J22-D22</f>
        <v>0.92307692307692335</v>
      </c>
      <c r="I22" s="29" t="s">
        <v>40</v>
      </c>
      <c r="J22" s="28">
        <f>J23*J21</f>
        <v>16.923076923076923</v>
      </c>
      <c r="K22" s="26" t="s">
        <v>5</v>
      </c>
      <c r="L22" s="29"/>
      <c r="M22" s="34" t="s">
        <v>61</v>
      </c>
    </row>
    <row r="23" spans="1:13" x14ac:dyDescent="0.25">
      <c r="A23" s="22" t="s">
        <v>62</v>
      </c>
      <c r="B23" s="23" t="s">
        <v>63</v>
      </c>
      <c r="C23" s="36"/>
      <c r="D23" s="37"/>
      <c r="E23" s="38"/>
      <c r="F23" s="37"/>
      <c r="G23" s="38"/>
      <c r="H23" s="31">
        <f t="shared" si="0"/>
        <v>0</v>
      </c>
      <c r="I23" s="29"/>
      <c r="J23" s="28">
        <f>5*D7*J6/52</f>
        <v>8.4615384615384617</v>
      </c>
      <c r="K23" s="26" t="s">
        <v>29</v>
      </c>
      <c r="L23" s="29"/>
      <c r="M23" s="34" t="s">
        <v>64</v>
      </c>
    </row>
    <row r="24" spans="1:13" x14ac:dyDescent="0.25">
      <c r="A24" s="22" t="s">
        <v>65</v>
      </c>
      <c r="B24" s="23" t="s">
        <v>66</v>
      </c>
      <c r="C24" s="35"/>
      <c r="D24" s="25"/>
      <c r="E24" s="26"/>
      <c r="F24" s="25"/>
      <c r="G24" s="26"/>
      <c r="H24" s="31">
        <f t="shared" si="0"/>
        <v>0</v>
      </c>
      <c r="I24" s="29"/>
      <c r="J24" s="28">
        <f>7*J6/52</f>
        <v>5.9230769230769234</v>
      </c>
      <c r="K24" s="26" t="s">
        <v>29</v>
      </c>
      <c r="L24" s="29"/>
      <c r="M24" s="30"/>
    </row>
    <row r="25" spans="1:13" x14ac:dyDescent="0.25">
      <c r="A25" s="22" t="s">
        <v>67</v>
      </c>
      <c r="B25" s="23" t="s">
        <v>68</v>
      </c>
      <c r="C25" s="24"/>
      <c r="D25" s="25">
        <f>INT(J25)</f>
        <v>11</v>
      </c>
      <c r="E25" s="26" t="s">
        <v>5</v>
      </c>
      <c r="F25" s="25">
        <f>H25*60/100*100</f>
        <v>50.769230769230802</v>
      </c>
      <c r="G25" s="26" t="s">
        <v>6</v>
      </c>
      <c r="H25" s="31">
        <f>J25-D25</f>
        <v>0.8461538461538467</v>
      </c>
      <c r="I25" s="29" t="s">
        <v>40</v>
      </c>
      <c r="J25" s="28">
        <f>J24*J21</f>
        <v>11.846153846153847</v>
      </c>
      <c r="K25" s="26" t="s">
        <v>5</v>
      </c>
      <c r="L25" s="29"/>
      <c r="M25" s="34" t="s">
        <v>69</v>
      </c>
    </row>
    <row r="26" spans="1:13" x14ac:dyDescent="0.25">
      <c r="A26" s="39" t="s">
        <v>70</v>
      </c>
      <c r="B26" s="23" t="s">
        <v>71</v>
      </c>
      <c r="C26" s="24"/>
      <c r="D26" s="25">
        <f>INT(J26)</f>
        <v>28</v>
      </c>
      <c r="E26" s="26" t="s">
        <v>5</v>
      </c>
      <c r="F26" s="25">
        <f>H26*60/100*100</f>
        <v>46.153846153846203</v>
      </c>
      <c r="G26" s="26" t="s">
        <v>6</v>
      </c>
      <c r="H26" s="31">
        <f>J26-D26</f>
        <v>0.76923076923077005</v>
      </c>
      <c r="I26" s="29" t="s">
        <v>40</v>
      </c>
      <c r="J26" s="28">
        <f>J22+J25</f>
        <v>28.76923076923077</v>
      </c>
      <c r="K26" s="26" t="s">
        <v>5</v>
      </c>
      <c r="L26" s="29"/>
      <c r="M26" s="34" t="s">
        <v>72</v>
      </c>
    </row>
    <row r="27" spans="1:13" x14ac:dyDescent="0.25">
      <c r="A27" s="22" t="s">
        <v>73</v>
      </c>
      <c r="B27" s="23" t="s">
        <v>74</v>
      </c>
      <c r="C27" s="24"/>
      <c r="D27" s="25">
        <f>INT(J27)</f>
        <v>0</v>
      </c>
      <c r="E27" s="26" t="s">
        <v>5</v>
      </c>
      <c r="F27" s="25">
        <f>H27*60/100*100</f>
        <v>48</v>
      </c>
      <c r="G27" s="26" t="s">
        <v>6</v>
      </c>
      <c r="H27" s="31">
        <f>J27-D27</f>
        <v>0.8</v>
      </c>
      <c r="I27" s="29" t="s">
        <v>40</v>
      </c>
      <c r="J27" s="28">
        <f>7/35*J19</f>
        <v>0.8</v>
      </c>
      <c r="K27" s="26" t="s">
        <v>5</v>
      </c>
      <c r="L27" s="29"/>
      <c r="M27" s="30" t="s">
        <v>75</v>
      </c>
    </row>
    <row r="28" spans="1:13" x14ac:dyDescent="0.25">
      <c r="A28" s="22" t="s">
        <v>76</v>
      </c>
      <c r="B28" s="23" t="s">
        <v>77</v>
      </c>
      <c r="C28" s="24"/>
      <c r="D28" s="25">
        <f>INT(J28)</f>
        <v>148</v>
      </c>
      <c r="E28" s="26" t="s">
        <v>5</v>
      </c>
      <c r="F28" s="25">
        <f>H28*60/100*100</f>
        <v>1.8461538461542657</v>
      </c>
      <c r="G28" s="26" t="s">
        <v>6</v>
      </c>
      <c r="H28" s="31">
        <f>J28-D28</f>
        <v>3.0769230769237765E-2</v>
      </c>
      <c r="I28" s="29" t="s">
        <v>40</v>
      </c>
      <c r="J28" s="28">
        <f>J17-J26+J27</f>
        <v>148.03076923076924</v>
      </c>
      <c r="K28" s="26" t="s">
        <v>5</v>
      </c>
      <c r="L28" s="29"/>
      <c r="M28" s="30" t="s">
        <v>78</v>
      </c>
    </row>
    <row r="29" spans="1:13" x14ac:dyDescent="0.25">
      <c r="C29" s="40"/>
    </row>
    <row r="30" spans="1:13" x14ac:dyDescent="0.25">
      <c r="B30" s="41" t="s">
        <v>79</v>
      </c>
      <c r="C30" s="42"/>
      <c r="D30" s="43"/>
      <c r="E30" s="44"/>
      <c r="F30" s="43"/>
      <c r="G30" s="44"/>
      <c r="H30" s="44"/>
      <c r="I30" s="44"/>
      <c r="J30" s="45">
        <f>J17-J16</f>
        <v>20.597802197802196</v>
      </c>
      <c r="K30" s="44" t="s">
        <v>5</v>
      </c>
      <c r="L30" s="44"/>
    </row>
    <row r="31" spans="1:13" x14ac:dyDescent="0.25">
      <c r="B31" s="41" t="s">
        <v>80</v>
      </c>
      <c r="C31" s="42"/>
      <c r="D31" s="43"/>
      <c r="E31" s="44"/>
      <c r="F31" s="43"/>
      <c r="G31" s="44"/>
      <c r="H31" s="44"/>
      <c r="I31" s="44"/>
      <c r="J31" s="45">
        <f>J26</f>
        <v>28.76923076923077</v>
      </c>
      <c r="K31" s="46" t="s">
        <v>5</v>
      </c>
      <c r="L31" s="46"/>
    </row>
    <row r="32" spans="1:13" x14ac:dyDescent="0.25">
      <c r="B32" s="41" t="s">
        <v>81</v>
      </c>
      <c r="C32" s="42"/>
      <c r="D32" s="43"/>
      <c r="E32" s="44"/>
      <c r="F32" s="43"/>
      <c r="G32" s="44"/>
      <c r="H32" s="44"/>
      <c r="I32" s="44"/>
      <c r="J32" s="47">
        <f>J30-J31</f>
        <v>-8.1714285714285744</v>
      </c>
      <c r="K32" s="48" t="s">
        <v>5</v>
      </c>
      <c r="L32" s="48"/>
    </row>
    <row r="33" spans="2:12" x14ac:dyDescent="0.25">
      <c r="B33" s="41" t="s">
        <v>82</v>
      </c>
      <c r="C33" s="42"/>
      <c r="D33" s="43"/>
      <c r="E33" s="44"/>
      <c r="F33" s="43"/>
      <c r="G33" s="44"/>
      <c r="H33" s="44"/>
      <c r="I33" s="44"/>
      <c r="J33" s="49">
        <f>J27</f>
        <v>0.8</v>
      </c>
      <c r="K33" s="48"/>
      <c r="L33" s="48"/>
    </row>
    <row r="34" spans="2:12" ht="25.5" x14ac:dyDescent="0.25">
      <c r="B34" s="41" t="s">
        <v>83</v>
      </c>
      <c r="C34" s="42"/>
      <c r="D34" s="43"/>
      <c r="E34" s="44"/>
      <c r="F34" s="43"/>
      <c r="G34" s="44"/>
      <c r="H34" s="44"/>
      <c r="I34" s="44"/>
      <c r="J34" s="45">
        <f>4*J19/35</f>
        <v>0.45714285714285713</v>
      </c>
      <c r="K34" s="44"/>
      <c r="L34" s="44"/>
    </row>
    <row r="35" spans="2:12" x14ac:dyDescent="0.25">
      <c r="B35" s="41"/>
      <c r="C35" s="42"/>
      <c r="D35" s="43"/>
      <c r="E35" s="44"/>
      <c r="F35" s="43"/>
      <c r="G35" s="44"/>
      <c r="H35" s="44"/>
      <c r="I35" s="44"/>
      <c r="J35" s="46">
        <f>J33+J34</f>
        <v>1.2571428571428571</v>
      </c>
      <c r="K35" s="44" t="s">
        <v>5</v>
      </c>
      <c r="L35" s="44"/>
    </row>
  </sheetData>
  <sheetProtection sheet="1" objects="1" scenarios="1" selectLockedCells="1"/>
  <mergeCells count="3">
    <mergeCell ref="A1:M1"/>
    <mergeCell ref="D3:G3"/>
    <mergeCell ref="J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temps de travail rémunéré</vt:lpstr>
      <vt:lpstr>temps de travail effectif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Laurent</dc:creator>
  <cp:lastModifiedBy>Thomas Laurent</cp:lastModifiedBy>
  <dcterms:created xsi:type="dcterms:W3CDTF">2015-06-05T18:19:34Z</dcterms:created>
  <dcterms:modified xsi:type="dcterms:W3CDTF">2022-12-01T08:11:34Z</dcterms:modified>
</cp:coreProperties>
</file>