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ADMINISTRATION GENERALE\Communication\SITE INTERNET\CONTENUS\Acceder_a_la_fpt\Devenir_secretaire_de_mairie\"/>
    </mc:Choice>
  </mc:AlternateContent>
  <xr:revisionPtr revIDLastSave="0" documentId="8_{03750481-1F93-4656-B777-2CE2FBAD5268}" xr6:coauthVersionLast="47" xr6:coauthVersionMax="47" xr10:uidLastSave="{00000000-0000-0000-0000-000000000000}"/>
  <bookViews>
    <workbookView xWindow="-120" yWindow="-120" windowWidth="29040" windowHeight="15720" tabRatio="615" firstSheet="3" activeTab="4" xr2:uid="{00000000-000D-0000-FFFF-FFFF00000000}"/>
  </bookViews>
  <sheets>
    <sheet name="2019" sheetId="27" state="hidden" r:id="rId1"/>
    <sheet name="2020" sheetId="33" state="hidden" r:id="rId2"/>
    <sheet name="2021" sheetId="34" state="hidden" r:id="rId3"/>
    <sheet name="2026" sheetId="39" r:id="rId4"/>
    <sheet name="2027" sheetId="35" r:id="rId5"/>
    <sheet name="Feuil1" sheetId="40" r:id="rId6"/>
    <sheet name="N+11" sheetId="38" state="hidden" r:id="rId7"/>
    <sheet name="Fériés" sheetId="36" state="hidden" r:id="rId8"/>
    <sheet name="jours fériés" sheetId="30" state="hidden" r:id="rId9"/>
    <sheet name="jours fériés 19" sheetId="32" state="hidden" r:id="rId10"/>
  </sheets>
  <definedNames>
    <definedName name="AN" localSheetId="3">'2026'!$O$2</definedName>
    <definedName name="AN">'2027'!$O$2</definedName>
    <definedName name="ANnee" localSheetId="3">#REF!</definedName>
    <definedName name="ANnee">#REF!</definedName>
    <definedName name="PAQUES" localSheetId="9">'jours fériés 19'!$D$5</definedName>
    <definedName name="PAQUES">'jours fériés'!$D$5</definedName>
    <definedName name="SAISIE_ANNEE" localSheetId="9">'jours fériés 19'!$A$1</definedName>
    <definedName name="SAISIE_ANNEE">'jours fériés'!$A$1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5" l="1"/>
  <c r="EN16" i="35"/>
  <c r="EN17" i="35"/>
  <c r="EN18" i="35"/>
  <c r="EN19" i="35"/>
  <c r="EN20" i="35"/>
  <c r="EN21" i="35"/>
  <c r="EN22" i="35"/>
  <c r="EN23" i="35"/>
  <c r="EN24" i="35"/>
  <c r="EN25" i="35"/>
  <c r="EN26" i="35"/>
  <c r="EN27" i="35"/>
  <c r="EN28" i="35"/>
  <c r="EE6" i="35"/>
  <c r="DS6" i="35"/>
  <c r="DG6" i="35"/>
  <c r="CU6" i="35"/>
  <c r="CI6" i="35"/>
  <c r="BW6" i="35"/>
  <c r="BK6" i="35"/>
  <c r="AY6" i="35"/>
  <c r="AM6" i="35"/>
  <c r="AA6" i="35"/>
  <c r="O6" i="35"/>
  <c r="EE6" i="39"/>
  <c r="DS6" i="39"/>
  <c r="DS7" i="39" s="1"/>
  <c r="DG6" i="39"/>
  <c r="CU6" i="39"/>
  <c r="CI6" i="39"/>
  <c r="BW6" i="39"/>
  <c r="BK6" i="39"/>
  <c r="AY6" i="39"/>
  <c r="AM6" i="39"/>
  <c r="AA6" i="39"/>
  <c r="O6" i="39"/>
  <c r="EC36" i="39" l="1"/>
  <c r="BU36" i="39"/>
  <c r="AW36" i="39"/>
  <c r="Y35" i="39"/>
  <c r="Y36" i="39"/>
  <c r="EC36" i="35"/>
  <c r="BU36" i="35"/>
  <c r="Y35" i="35"/>
  <c r="Y36" i="35"/>
  <c r="E25" i="35"/>
  <c r="F25" i="35"/>
  <c r="G25" i="35"/>
  <c r="J25" i="35"/>
  <c r="K25" i="35"/>
  <c r="L25" i="35"/>
  <c r="H25" i="35" s="1"/>
  <c r="E26" i="35"/>
  <c r="F26" i="35"/>
  <c r="G26" i="35"/>
  <c r="H26" i="35"/>
  <c r="J26" i="35"/>
  <c r="K26" i="35"/>
  <c r="L26" i="35"/>
  <c r="I26" i="35" s="1"/>
  <c r="D37" i="39"/>
  <c r="EN36" i="39"/>
  <c r="EM36" i="39"/>
  <c r="EL36" i="39"/>
  <c r="EK36" i="39"/>
  <c r="EJ36" i="39"/>
  <c r="EI36" i="39"/>
  <c r="EH36" i="39"/>
  <c r="EG36" i="39"/>
  <c r="EB36" i="39"/>
  <c r="EA36" i="39"/>
  <c r="DZ36" i="39"/>
  <c r="DY36" i="39"/>
  <c r="DX36" i="39"/>
  <c r="DW36" i="39"/>
  <c r="DV36" i="39"/>
  <c r="DU36" i="39"/>
  <c r="DR36" i="39"/>
  <c r="DP36" i="39"/>
  <c r="DO36" i="39"/>
  <c r="DN36" i="39"/>
  <c r="DM36" i="39"/>
  <c r="DL36" i="39"/>
  <c r="DK36" i="39"/>
  <c r="DJ36" i="39"/>
  <c r="DI36" i="39"/>
  <c r="DE36" i="39"/>
  <c r="DD36" i="39"/>
  <c r="DC36" i="39"/>
  <c r="DB36" i="39"/>
  <c r="DA36" i="39"/>
  <c r="CZ36" i="39"/>
  <c r="CY36" i="39"/>
  <c r="CX36" i="39"/>
  <c r="CW36" i="39"/>
  <c r="CT36" i="39"/>
  <c r="CR36" i="39"/>
  <c r="CO36" i="39" s="1"/>
  <c r="CQ36" i="39"/>
  <c r="CP36" i="39"/>
  <c r="CN36" i="39"/>
  <c r="CM36" i="39"/>
  <c r="CL36" i="39"/>
  <c r="CK36" i="39"/>
  <c r="CF36" i="39"/>
  <c r="CC36" i="39" s="1"/>
  <c r="CE36" i="39"/>
  <c r="CD36" i="39"/>
  <c r="CB36" i="39"/>
  <c r="CA36" i="39"/>
  <c r="BZ36" i="39"/>
  <c r="BY36" i="39"/>
  <c r="BT36" i="39"/>
  <c r="BS36" i="39"/>
  <c r="BR36" i="39"/>
  <c r="BQ36" i="39"/>
  <c r="BP36" i="39"/>
  <c r="BO36" i="39"/>
  <c r="BN36" i="39"/>
  <c r="BM36" i="39"/>
  <c r="BJ36" i="39"/>
  <c r="BH36" i="39"/>
  <c r="BG36" i="39"/>
  <c r="BF36" i="39"/>
  <c r="BE36" i="39"/>
  <c r="BD36" i="39"/>
  <c r="BC36" i="39"/>
  <c r="BB36" i="39"/>
  <c r="BA36" i="39"/>
  <c r="AV36" i="39"/>
  <c r="AU36" i="39"/>
  <c r="AT36" i="39"/>
  <c r="AS36" i="39"/>
  <c r="AR36" i="39"/>
  <c r="AQ36" i="39"/>
  <c r="AP36" i="39"/>
  <c r="AO36" i="39"/>
  <c r="AL36" i="39"/>
  <c r="AJ36" i="39"/>
  <c r="AG36" i="39" s="1"/>
  <c r="AI36" i="39"/>
  <c r="AH36" i="39"/>
  <c r="AF36" i="39"/>
  <c r="AE36" i="39"/>
  <c r="AD36" i="39"/>
  <c r="AC36" i="39"/>
  <c r="X36" i="39"/>
  <c r="W36" i="39"/>
  <c r="V36" i="39"/>
  <c r="U36" i="39"/>
  <c r="T36" i="39"/>
  <c r="S36" i="39"/>
  <c r="R36" i="39"/>
  <c r="Q36" i="39"/>
  <c r="N36" i="39"/>
  <c r="L36" i="39"/>
  <c r="K36" i="39"/>
  <c r="J36" i="39"/>
  <c r="I36" i="39"/>
  <c r="H36" i="39"/>
  <c r="G36" i="39"/>
  <c r="F36" i="39"/>
  <c r="E36" i="39"/>
  <c r="EN35" i="39"/>
  <c r="EM35" i="39"/>
  <c r="EL35" i="39"/>
  <c r="EK35" i="39"/>
  <c r="EJ35" i="39"/>
  <c r="EI35" i="39"/>
  <c r="EH35" i="39"/>
  <c r="EG35" i="39"/>
  <c r="EB35" i="39"/>
  <c r="DY35" i="39" s="1"/>
  <c r="EA35" i="39"/>
  <c r="DZ35" i="39"/>
  <c r="DX35" i="39"/>
  <c r="DW35" i="39"/>
  <c r="DV35" i="39"/>
  <c r="DU35" i="39"/>
  <c r="DP35" i="39"/>
  <c r="DM35" i="39" s="1"/>
  <c r="DO35" i="39"/>
  <c r="DN35" i="39"/>
  <c r="DL35" i="39"/>
  <c r="DK35" i="39"/>
  <c r="DJ35" i="39"/>
  <c r="DI35" i="39"/>
  <c r="DD35" i="39"/>
  <c r="DA35" i="39" s="1"/>
  <c r="DC35" i="39"/>
  <c r="DB35" i="39"/>
  <c r="CZ35" i="39"/>
  <c r="CY35" i="39"/>
  <c r="CX35" i="39"/>
  <c r="CW35" i="39"/>
  <c r="CR35" i="39"/>
  <c r="CQ35" i="39"/>
  <c r="CP35" i="39"/>
  <c r="CO35" i="39"/>
  <c r="CN35" i="39"/>
  <c r="CM35" i="39"/>
  <c r="CL35" i="39"/>
  <c r="CK35" i="39"/>
  <c r="CF35" i="39"/>
  <c r="CC35" i="39" s="1"/>
  <c r="CE35" i="39"/>
  <c r="CD35" i="39"/>
  <c r="CB35" i="39"/>
  <c r="CA35" i="39"/>
  <c r="BZ35" i="39"/>
  <c r="BY35" i="39"/>
  <c r="BT35" i="39"/>
  <c r="BQ35" i="39" s="1"/>
  <c r="BS35" i="39"/>
  <c r="BR35" i="39"/>
  <c r="BP35" i="39"/>
  <c r="BO35" i="39"/>
  <c r="BN35" i="39"/>
  <c r="BM35" i="39"/>
  <c r="BH35" i="39"/>
  <c r="BG35" i="39"/>
  <c r="BF35" i="39"/>
  <c r="BE35" i="39"/>
  <c r="BD35" i="39"/>
  <c r="BC35" i="39"/>
  <c r="BB35" i="39"/>
  <c r="BA35" i="39"/>
  <c r="AV35" i="39"/>
  <c r="AS35" i="39" s="1"/>
  <c r="AU35" i="39"/>
  <c r="AT35" i="39"/>
  <c r="AR35" i="39"/>
  <c r="AQ35" i="39"/>
  <c r="AP35" i="39"/>
  <c r="AO35" i="39"/>
  <c r="AJ35" i="39"/>
  <c r="AG35" i="39" s="1"/>
  <c r="AI35" i="39"/>
  <c r="AH35" i="39"/>
  <c r="AF35" i="39"/>
  <c r="AE35" i="39"/>
  <c r="AD35" i="39"/>
  <c r="AC35" i="39"/>
  <c r="X35" i="39"/>
  <c r="W35" i="39"/>
  <c r="V35" i="39"/>
  <c r="U35" i="39"/>
  <c r="T35" i="39"/>
  <c r="S35" i="39"/>
  <c r="R35" i="39"/>
  <c r="Q35" i="39"/>
  <c r="N35" i="39"/>
  <c r="L35" i="39"/>
  <c r="K35" i="39"/>
  <c r="J35" i="39"/>
  <c r="I35" i="39"/>
  <c r="H35" i="39"/>
  <c r="G35" i="39"/>
  <c r="F35" i="39"/>
  <c r="E35" i="39"/>
  <c r="EN34" i="39"/>
  <c r="EM34" i="39"/>
  <c r="EL34" i="39"/>
  <c r="EK34" i="39"/>
  <c r="EJ34" i="39"/>
  <c r="EI34" i="39"/>
  <c r="EH34" i="39"/>
  <c r="EG34" i="39"/>
  <c r="EB34" i="39"/>
  <c r="EA34" i="39"/>
  <c r="DZ34" i="39"/>
  <c r="DY34" i="39"/>
  <c r="DX34" i="39"/>
  <c r="DW34" i="39"/>
  <c r="DV34" i="39"/>
  <c r="DU34" i="39"/>
  <c r="DP34" i="39"/>
  <c r="DM34" i="39" s="1"/>
  <c r="DO34" i="39"/>
  <c r="DN34" i="39"/>
  <c r="DL34" i="39"/>
  <c r="DK34" i="39"/>
  <c r="DJ34" i="39"/>
  <c r="DI34" i="39"/>
  <c r="DD34" i="39"/>
  <c r="DA34" i="39" s="1"/>
  <c r="DC34" i="39"/>
  <c r="DB34" i="39"/>
  <c r="CZ34" i="39"/>
  <c r="CY34" i="39"/>
  <c r="CX34" i="39"/>
  <c r="CW34" i="39"/>
  <c r="CR34" i="39"/>
  <c r="CP34" i="39" s="1"/>
  <c r="CQ34" i="39"/>
  <c r="CO34" i="39"/>
  <c r="CN34" i="39"/>
  <c r="CM34" i="39"/>
  <c r="CL34" i="39"/>
  <c r="CK34" i="39"/>
  <c r="CF34" i="39"/>
  <c r="CC34" i="39" s="1"/>
  <c r="CE34" i="39"/>
  <c r="CD34" i="39"/>
  <c r="CB34" i="39"/>
  <c r="CA34" i="39"/>
  <c r="BZ34" i="39"/>
  <c r="BY34" i="39"/>
  <c r="BT34" i="39"/>
  <c r="BM34" i="39" s="1"/>
  <c r="BS34" i="39"/>
  <c r="BR34" i="39"/>
  <c r="BP34" i="39"/>
  <c r="BO34" i="39"/>
  <c r="BN34" i="39"/>
  <c r="BH34" i="39"/>
  <c r="BE34" i="39" s="1"/>
  <c r="BG34" i="39"/>
  <c r="BF34" i="39"/>
  <c r="BD34" i="39"/>
  <c r="BC34" i="39"/>
  <c r="BB34" i="39"/>
  <c r="BA34" i="39"/>
  <c r="AV34" i="39"/>
  <c r="AS34" i="39" s="1"/>
  <c r="AU34" i="39"/>
  <c r="AT34" i="39"/>
  <c r="AR34" i="39"/>
  <c r="AQ34" i="39"/>
  <c r="AP34" i="39"/>
  <c r="AO34" i="39"/>
  <c r="AJ34" i="39"/>
  <c r="AI34" i="39"/>
  <c r="AH34" i="39"/>
  <c r="AG34" i="39"/>
  <c r="AF34" i="39"/>
  <c r="AE34" i="39"/>
  <c r="AD34" i="39"/>
  <c r="AC34" i="39"/>
  <c r="X34" i="39"/>
  <c r="W34" i="39"/>
  <c r="V34" i="39"/>
  <c r="U34" i="39"/>
  <c r="T34" i="39"/>
  <c r="S34" i="39"/>
  <c r="R34" i="39"/>
  <c r="Q34" i="39"/>
  <c r="L34" i="39"/>
  <c r="K34" i="39"/>
  <c r="J34" i="39"/>
  <c r="I34" i="39"/>
  <c r="H34" i="39"/>
  <c r="G34" i="39"/>
  <c r="F34" i="39"/>
  <c r="E34" i="39"/>
  <c r="EN33" i="39"/>
  <c r="EM33" i="39"/>
  <c r="EL33" i="39"/>
  <c r="EK33" i="39"/>
  <c r="EJ33" i="39"/>
  <c r="EI33" i="39"/>
  <c r="EH33" i="39"/>
  <c r="EG33" i="39"/>
  <c r="EB33" i="39"/>
  <c r="DY33" i="39" s="1"/>
  <c r="EA33" i="39"/>
  <c r="DZ33" i="39"/>
  <c r="DX33" i="39"/>
  <c r="DW33" i="39"/>
  <c r="DV33" i="39"/>
  <c r="DU33" i="39"/>
  <c r="DP33" i="39"/>
  <c r="DM33" i="39" s="1"/>
  <c r="DO33" i="39"/>
  <c r="DN33" i="39"/>
  <c r="DL33" i="39"/>
  <c r="DK33" i="39"/>
  <c r="DJ33" i="39"/>
  <c r="DI33" i="39"/>
  <c r="DD33" i="39"/>
  <c r="DA33" i="39" s="1"/>
  <c r="DC33" i="39"/>
  <c r="DB33" i="39"/>
  <c r="CZ33" i="39"/>
  <c r="CY33" i="39"/>
  <c r="CX33" i="39"/>
  <c r="CW33" i="39"/>
  <c r="CR33" i="39"/>
  <c r="CO33" i="39" s="1"/>
  <c r="CQ33" i="39"/>
  <c r="CP33" i="39"/>
  <c r="CN33" i="39"/>
  <c r="CM33" i="39"/>
  <c r="CL33" i="39"/>
  <c r="CK33" i="39"/>
  <c r="CF33" i="39"/>
  <c r="CC33" i="39" s="1"/>
  <c r="CE33" i="39"/>
  <c r="CD33" i="39"/>
  <c r="CB33" i="39"/>
  <c r="CA33" i="39"/>
  <c r="BZ33" i="39"/>
  <c r="BY33" i="39"/>
  <c r="BT33" i="39"/>
  <c r="BS33" i="39"/>
  <c r="BR33" i="39"/>
  <c r="BQ33" i="39"/>
  <c r="BP33" i="39"/>
  <c r="BO33" i="39"/>
  <c r="BN33" i="39"/>
  <c r="BM33" i="39"/>
  <c r="BH33" i="39"/>
  <c r="BE33" i="39" s="1"/>
  <c r="BG33" i="39"/>
  <c r="BF33" i="39"/>
  <c r="BD33" i="39"/>
  <c r="BC33" i="39"/>
  <c r="BB33" i="39"/>
  <c r="BA33" i="39"/>
  <c r="AV33" i="39"/>
  <c r="AS33" i="39" s="1"/>
  <c r="AU33" i="39"/>
  <c r="AT33" i="39"/>
  <c r="AR33" i="39"/>
  <c r="AQ33" i="39"/>
  <c r="AP33" i="39"/>
  <c r="AO33" i="39"/>
  <c r="AJ33" i="39"/>
  <c r="AI33" i="39"/>
  <c r="AH33" i="39"/>
  <c r="AG33" i="39"/>
  <c r="AF33" i="39"/>
  <c r="AE33" i="39"/>
  <c r="AD33" i="39"/>
  <c r="AC33" i="39"/>
  <c r="X33" i="39"/>
  <c r="W33" i="39"/>
  <c r="V33" i="39"/>
  <c r="U33" i="39"/>
  <c r="T33" i="39"/>
  <c r="S33" i="39"/>
  <c r="R33" i="39"/>
  <c r="Q33" i="39"/>
  <c r="K33" i="39"/>
  <c r="J33" i="39"/>
  <c r="I33" i="39"/>
  <c r="H33" i="39"/>
  <c r="G33" i="39"/>
  <c r="E33" i="39"/>
  <c r="EN32" i="39"/>
  <c r="EM32" i="39"/>
  <c r="EL32" i="39"/>
  <c r="EK32" i="39"/>
  <c r="EJ32" i="39"/>
  <c r="EI32" i="39"/>
  <c r="EH32" i="39"/>
  <c r="EG32" i="39"/>
  <c r="EB32" i="39"/>
  <c r="DY32" i="39" s="1"/>
  <c r="EA32" i="39"/>
  <c r="DZ32" i="39"/>
  <c r="DX32" i="39"/>
  <c r="DW32" i="39"/>
  <c r="DV32" i="39"/>
  <c r="DU32" i="39"/>
  <c r="DP32" i="39"/>
  <c r="DO32" i="39"/>
  <c r="DN32" i="39"/>
  <c r="DM32" i="39"/>
  <c r="DL32" i="39"/>
  <c r="DK32" i="39"/>
  <c r="DJ32" i="39"/>
  <c r="DI32" i="39"/>
  <c r="DD32" i="39"/>
  <c r="DC32" i="39"/>
  <c r="DB32" i="39"/>
  <c r="DA32" i="39"/>
  <c r="CZ32" i="39"/>
  <c r="CY32" i="39"/>
  <c r="CX32" i="39"/>
  <c r="CW32" i="39"/>
  <c r="CR32" i="39"/>
  <c r="CO32" i="39" s="1"/>
  <c r="CQ32" i="39"/>
  <c r="CP32" i="39"/>
  <c r="CN32" i="39"/>
  <c r="CM32" i="39"/>
  <c r="CL32" i="39"/>
  <c r="CK32" i="39"/>
  <c r="CF32" i="39"/>
  <c r="CD32" i="39" s="1"/>
  <c r="CE32" i="39"/>
  <c r="CB32" i="39"/>
  <c r="CA32" i="39"/>
  <c r="BZ32" i="39"/>
  <c r="BY32" i="39"/>
  <c r="BT32" i="39"/>
  <c r="BS32" i="39"/>
  <c r="BR32" i="39"/>
  <c r="BQ32" i="39"/>
  <c r="BP32" i="39"/>
  <c r="BO32" i="39"/>
  <c r="BN32" i="39"/>
  <c r="BM32" i="39"/>
  <c r="BH32" i="39"/>
  <c r="BE32" i="39" s="1"/>
  <c r="BG32" i="39"/>
  <c r="BF32" i="39"/>
  <c r="BD32" i="39"/>
  <c r="BC32" i="39"/>
  <c r="BB32" i="39"/>
  <c r="BA32" i="39"/>
  <c r="AV32" i="39"/>
  <c r="AU32" i="39"/>
  <c r="AT32" i="39"/>
  <c r="AS32" i="39"/>
  <c r="AR32" i="39"/>
  <c r="AQ32" i="39"/>
  <c r="AP32" i="39"/>
  <c r="AO32" i="39"/>
  <c r="AJ32" i="39"/>
  <c r="AG32" i="39" s="1"/>
  <c r="AI32" i="39"/>
  <c r="AH32" i="39"/>
  <c r="AF32" i="39"/>
  <c r="AE32" i="39"/>
  <c r="AD32" i="39"/>
  <c r="AC32" i="39"/>
  <c r="X32" i="39"/>
  <c r="W32" i="39"/>
  <c r="V32" i="39"/>
  <c r="U32" i="39"/>
  <c r="T32" i="39"/>
  <c r="S32" i="39"/>
  <c r="R32" i="39"/>
  <c r="Q32" i="39"/>
  <c r="L32" i="39"/>
  <c r="K32" i="39"/>
  <c r="J32" i="39"/>
  <c r="I32" i="39"/>
  <c r="H32" i="39"/>
  <c r="G32" i="39"/>
  <c r="F32" i="39"/>
  <c r="E32" i="39"/>
  <c r="EN31" i="39"/>
  <c r="EM31" i="39"/>
  <c r="EL31" i="39"/>
  <c r="EK31" i="39"/>
  <c r="EJ31" i="39"/>
  <c r="EI31" i="39"/>
  <c r="EH31" i="39"/>
  <c r="EG31" i="39"/>
  <c r="EB31" i="39"/>
  <c r="DY31" i="39" s="1"/>
  <c r="EA31" i="39"/>
  <c r="DZ31" i="39"/>
  <c r="DX31" i="39"/>
  <c r="DW31" i="39"/>
  <c r="DV31" i="39"/>
  <c r="DU31" i="39"/>
  <c r="DP31" i="39"/>
  <c r="DM31" i="39" s="1"/>
  <c r="DO31" i="39"/>
  <c r="DN31" i="39"/>
  <c r="DL31" i="39"/>
  <c r="DK31" i="39"/>
  <c r="DJ31" i="39"/>
  <c r="DI31" i="39"/>
  <c r="DD31" i="39"/>
  <c r="DC31" i="39"/>
  <c r="DB31" i="39"/>
  <c r="DA31" i="39"/>
  <c r="CZ31" i="39"/>
  <c r="CY31" i="39"/>
  <c r="CX31" i="39"/>
  <c r="CW31" i="39"/>
  <c r="CR31" i="39"/>
  <c r="CO31" i="39" s="1"/>
  <c r="CQ31" i="39"/>
  <c r="CP31" i="39"/>
  <c r="CN31" i="39"/>
  <c r="CM31" i="39"/>
  <c r="CL31" i="39"/>
  <c r="CK31" i="39"/>
  <c r="CF31" i="39"/>
  <c r="CE31" i="39"/>
  <c r="CD31" i="39"/>
  <c r="CC31" i="39"/>
  <c r="CB31" i="39"/>
  <c r="CA31" i="39"/>
  <c r="BZ31" i="39"/>
  <c r="BY31" i="39"/>
  <c r="BT31" i="39"/>
  <c r="BQ31" i="39" s="1"/>
  <c r="BS31" i="39"/>
  <c r="BR31" i="39"/>
  <c r="BP31" i="39"/>
  <c r="BO31" i="39"/>
  <c r="BN31" i="39"/>
  <c r="BM31" i="39"/>
  <c r="BH31" i="39"/>
  <c r="BE31" i="39" s="1"/>
  <c r="BG31" i="39"/>
  <c r="BF31" i="39"/>
  <c r="BD31" i="39"/>
  <c r="BC31" i="39"/>
  <c r="BB31" i="39"/>
  <c r="BA31" i="39"/>
  <c r="AV31" i="39"/>
  <c r="AU31" i="39"/>
  <c r="AT31" i="39"/>
  <c r="AS31" i="39"/>
  <c r="AR31" i="39"/>
  <c r="AQ31" i="39"/>
  <c r="AP31" i="39"/>
  <c r="AO31" i="39"/>
  <c r="AJ31" i="39"/>
  <c r="AG31" i="39" s="1"/>
  <c r="AI31" i="39"/>
  <c r="AH31" i="39"/>
  <c r="AF31" i="39"/>
  <c r="AE31" i="39"/>
  <c r="AD31" i="39"/>
  <c r="AC31" i="39"/>
  <c r="X31" i="39"/>
  <c r="W31" i="39"/>
  <c r="V31" i="39"/>
  <c r="U31" i="39"/>
  <c r="T31" i="39"/>
  <c r="S31" i="39"/>
  <c r="R31" i="39"/>
  <c r="Q31" i="39"/>
  <c r="L31" i="39"/>
  <c r="K31" i="39"/>
  <c r="J31" i="39"/>
  <c r="I31" i="39"/>
  <c r="H31" i="39"/>
  <c r="G31" i="39"/>
  <c r="F31" i="39"/>
  <c r="E31" i="39"/>
  <c r="EN30" i="39"/>
  <c r="EM30" i="39"/>
  <c r="EL30" i="39"/>
  <c r="EK30" i="39"/>
  <c r="EJ30" i="39"/>
  <c r="EI30" i="39"/>
  <c r="EH30" i="39"/>
  <c r="EG30" i="39"/>
  <c r="EB30" i="39"/>
  <c r="DY30" i="39" s="1"/>
  <c r="EA30" i="39"/>
  <c r="DZ30" i="39"/>
  <c r="DX30" i="39"/>
  <c r="DW30" i="39"/>
  <c r="DV30" i="39"/>
  <c r="DU30" i="39"/>
  <c r="DP30" i="39"/>
  <c r="DO30" i="39"/>
  <c r="DN30" i="39"/>
  <c r="DM30" i="39"/>
  <c r="DL30" i="39"/>
  <c r="DK30" i="39"/>
  <c r="DJ30" i="39"/>
  <c r="DI30" i="39"/>
  <c r="DD30" i="39"/>
  <c r="DA30" i="39" s="1"/>
  <c r="DC30" i="39"/>
  <c r="DB30" i="39"/>
  <c r="CZ30" i="39"/>
  <c r="CY30" i="39"/>
  <c r="CX30" i="39"/>
  <c r="CW30" i="39"/>
  <c r="CR30" i="39"/>
  <c r="CO30" i="39" s="1"/>
  <c r="CQ30" i="39"/>
  <c r="CP30" i="39"/>
  <c r="CN30" i="39"/>
  <c r="CM30" i="39"/>
  <c r="CL30" i="39"/>
  <c r="CK30" i="39"/>
  <c r="CF30" i="39"/>
  <c r="CE30" i="39"/>
  <c r="CD30" i="39"/>
  <c r="CC30" i="39"/>
  <c r="CB30" i="39"/>
  <c r="CA30" i="39"/>
  <c r="BZ30" i="39"/>
  <c r="BY30" i="39"/>
  <c r="BT30" i="39"/>
  <c r="BQ30" i="39" s="1"/>
  <c r="BS30" i="39"/>
  <c r="BR30" i="39"/>
  <c r="BP30" i="39"/>
  <c r="BO30" i="39"/>
  <c r="BN30" i="39"/>
  <c r="BM30" i="39"/>
  <c r="BH30" i="39"/>
  <c r="BE30" i="39" s="1"/>
  <c r="BG30" i="39"/>
  <c r="BF30" i="39"/>
  <c r="BD30" i="39"/>
  <c r="BC30" i="39"/>
  <c r="BB30" i="39"/>
  <c r="BA30" i="39"/>
  <c r="AV30" i="39"/>
  <c r="AU30" i="39"/>
  <c r="AT30" i="39"/>
  <c r="AS30" i="39"/>
  <c r="AR30" i="39"/>
  <c r="AQ30" i="39"/>
  <c r="AP30" i="39"/>
  <c r="AO30" i="39"/>
  <c r="AJ30" i="39"/>
  <c r="AG30" i="39" s="1"/>
  <c r="AI30" i="39"/>
  <c r="AH30" i="39"/>
  <c r="AF30" i="39"/>
  <c r="AE30" i="39"/>
  <c r="AD30" i="39"/>
  <c r="AC30" i="39"/>
  <c r="X30" i="39"/>
  <c r="W30" i="39"/>
  <c r="V30" i="39"/>
  <c r="U30" i="39"/>
  <c r="T30" i="39"/>
  <c r="S30" i="39"/>
  <c r="R30" i="39"/>
  <c r="Q30" i="39"/>
  <c r="L30" i="39"/>
  <c r="K30" i="39"/>
  <c r="J30" i="39"/>
  <c r="I30" i="39"/>
  <c r="H30" i="39"/>
  <c r="G30" i="39"/>
  <c r="F30" i="39"/>
  <c r="E30" i="39"/>
  <c r="EN29" i="39"/>
  <c r="EK29" i="39" s="1"/>
  <c r="EM29" i="39"/>
  <c r="EL29" i="39"/>
  <c r="EJ29" i="39"/>
  <c r="EI29" i="39"/>
  <c r="EH29" i="39"/>
  <c r="EG29" i="39"/>
  <c r="EB29" i="39"/>
  <c r="DY29" i="39" s="1"/>
  <c r="EA29" i="39"/>
  <c r="DZ29" i="39"/>
  <c r="DX29" i="39"/>
  <c r="DW29" i="39"/>
  <c r="DV29" i="39"/>
  <c r="DU29" i="39"/>
  <c r="DP29" i="39"/>
  <c r="DO29" i="39"/>
  <c r="DN29" i="39"/>
  <c r="DM29" i="39"/>
  <c r="DL29" i="39"/>
  <c r="DK29" i="39"/>
  <c r="DJ29" i="39"/>
  <c r="DI29" i="39"/>
  <c r="DD29" i="39"/>
  <c r="DA29" i="39" s="1"/>
  <c r="DC29" i="39"/>
  <c r="DB29" i="39"/>
  <c r="CZ29" i="39"/>
  <c r="CY29" i="39"/>
  <c r="CX29" i="39"/>
  <c r="CW29" i="39"/>
  <c r="CR29" i="39"/>
  <c r="CO29" i="39" s="1"/>
  <c r="CQ29" i="39"/>
  <c r="CP29" i="39"/>
  <c r="CN29" i="39"/>
  <c r="CM29" i="39"/>
  <c r="CL29" i="39"/>
  <c r="CK29" i="39"/>
  <c r="CF29" i="39"/>
  <c r="CC29" i="39" s="1"/>
  <c r="CE29" i="39"/>
  <c r="CD29" i="39"/>
  <c r="CB29" i="39"/>
  <c r="CA29" i="39"/>
  <c r="BZ29" i="39"/>
  <c r="BY29" i="39"/>
  <c r="BT29" i="39"/>
  <c r="BQ29" i="39" s="1"/>
  <c r="BS29" i="39"/>
  <c r="BR29" i="39"/>
  <c r="BP29" i="39"/>
  <c r="BO29" i="39"/>
  <c r="BN29" i="39"/>
  <c r="BM29" i="39"/>
  <c r="BH29" i="39"/>
  <c r="BG29" i="39"/>
  <c r="BF29" i="39"/>
  <c r="BE29" i="39"/>
  <c r="BD29" i="39"/>
  <c r="BC29" i="39"/>
  <c r="BB29" i="39"/>
  <c r="BA29" i="39"/>
  <c r="AV29" i="39"/>
  <c r="AS29" i="39" s="1"/>
  <c r="AU29" i="39"/>
  <c r="AT29" i="39"/>
  <c r="AR29" i="39"/>
  <c r="AQ29" i="39"/>
  <c r="AP29" i="39"/>
  <c r="AO29" i="39"/>
  <c r="AJ29" i="39"/>
  <c r="AG29" i="39" s="1"/>
  <c r="AI29" i="39"/>
  <c r="AH29" i="39"/>
  <c r="AF29" i="39"/>
  <c r="AE29" i="39"/>
  <c r="AD29" i="39"/>
  <c r="AC29" i="39"/>
  <c r="X29" i="39"/>
  <c r="W29" i="39"/>
  <c r="V29" i="39"/>
  <c r="U29" i="39"/>
  <c r="T29" i="39"/>
  <c r="S29" i="39"/>
  <c r="R29" i="39"/>
  <c r="Q29" i="39"/>
  <c r="L29" i="39"/>
  <c r="K29" i="39"/>
  <c r="J29" i="39"/>
  <c r="I29" i="39"/>
  <c r="H29" i="39"/>
  <c r="G29" i="39"/>
  <c r="F29" i="39"/>
  <c r="E29" i="39"/>
  <c r="EN28" i="39"/>
  <c r="EK28" i="39" s="1"/>
  <c r="EM28" i="39"/>
  <c r="EL28" i="39"/>
  <c r="EJ28" i="39"/>
  <c r="EI28" i="39"/>
  <c r="EH28" i="39"/>
  <c r="EG28" i="39"/>
  <c r="EB28" i="39"/>
  <c r="EA28" i="39"/>
  <c r="DZ28" i="39"/>
  <c r="DY28" i="39"/>
  <c r="DX28" i="39"/>
  <c r="DW28" i="39"/>
  <c r="DV28" i="39"/>
  <c r="DU28" i="39"/>
  <c r="DP28" i="39"/>
  <c r="DO28" i="39"/>
  <c r="DN28" i="39"/>
  <c r="DM28" i="39"/>
  <c r="DL28" i="39"/>
  <c r="DK28" i="39"/>
  <c r="DJ28" i="39"/>
  <c r="DI28" i="39"/>
  <c r="DD28" i="39"/>
  <c r="DA28" i="39" s="1"/>
  <c r="DC28" i="39"/>
  <c r="DB28" i="39"/>
  <c r="CZ28" i="39"/>
  <c r="CY28" i="39"/>
  <c r="CX28" i="39"/>
  <c r="CW28" i="39"/>
  <c r="CR28" i="39"/>
  <c r="CQ28" i="39"/>
  <c r="CP28" i="39"/>
  <c r="CO28" i="39"/>
  <c r="CN28" i="39"/>
  <c r="CM28" i="39"/>
  <c r="CL28" i="39"/>
  <c r="CK28" i="39"/>
  <c r="CF28" i="39"/>
  <c r="CC28" i="39" s="1"/>
  <c r="CE28" i="39"/>
  <c r="CD28" i="39"/>
  <c r="CB28" i="39"/>
  <c r="CA28" i="39"/>
  <c r="BZ28" i="39"/>
  <c r="BY28" i="39"/>
  <c r="BT28" i="39"/>
  <c r="BQ28" i="39" s="1"/>
  <c r="BS28" i="39"/>
  <c r="BR28" i="39"/>
  <c r="BP28" i="39"/>
  <c r="BO28" i="39"/>
  <c r="BN28" i="39"/>
  <c r="BM28" i="39"/>
  <c r="BH28" i="39"/>
  <c r="BG28" i="39"/>
  <c r="BF28" i="39"/>
  <c r="BE28" i="39"/>
  <c r="BD28" i="39"/>
  <c r="BC28" i="39"/>
  <c r="BB28" i="39"/>
  <c r="BA28" i="39"/>
  <c r="AV28" i="39"/>
  <c r="AU28" i="39"/>
  <c r="AT28" i="39"/>
  <c r="AS28" i="39"/>
  <c r="AR28" i="39"/>
  <c r="AQ28" i="39"/>
  <c r="AP28" i="39"/>
  <c r="AO28" i="39"/>
  <c r="AJ28" i="39"/>
  <c r="AG28" i="39" s="1"/>
  <c r="AI28" i="39"/>
  <c r="AH28" i="39"/>
  <c r="AF28" i="39"/>
  <c r="AE28" i="39"/>
  <c r="AD28" i="39"/>
  <c r="AC28" i="39"/>
  <c r="X28" i="39"/>
  <c r="W28" i="39"/>
  <c r="V28" i="39"/>
  <c r="U28" i="39"/>
  <c r="T28" i="39"/>
  <c r="S28" i="39"/>
  <c r="R28" i="39"/>
  <c r="Q28" i="39"/>
  <c r="L28" i="39"/>
  <c r="K28" i="39"/>
  <c r="J28" i="39"/>
  <c r="I28" i="39"/>
  <c r="H28" i="39"/>
  <c r="G28" i="39"/>
  <c r="F28" i="39"/>
  <c r="E28" i="39"/>
  <c r="EN27" i="39"/>
  <c r="EK27" i="39" s="1"/>
  <c r="EM27" i="39"/>
  <c r="EL27" i="39"/>
  <c r="EJ27" i="39"/>
  <c r="EI27" i="39"/>
  <c r="EH27" i="39"/>
  <c r="EG27" i="39"/>
  <c r="EB27" i="39"/>
  <c r="EA27" i="39"/>
  <c r="DZ27" i="39"/>
  <c r="DY27" i="39"/>
  <c r="DX27" i="39"/>
  <c r="DW27" i="39"/>
  <c r="DV27" i="39"/>
  <c r="DU27" i="39"/>
  <c r="DP27" i="39"/>
  <c r="DO27" i="39"/>
  <c r="DN27" i="39"/>
  <c r="DM27" i="39"/>
  <c r="DL27" i="39"/>
  <c r="DK27" i="39"/>
  <c r="DJ27" i="39"/>
  <c r="DI27" i="39"/>
  <c r="DD27" i="39"/>
  <c r="DA27" i="39" s="1"/>
  <c r="DC27" i="39"/>
  <c r="DB27" i="39"/>
  <c r="CZ27" i="39"/>
  <c r="CY27" i="39"/>
  <c r="CX27" i="39"/>
  <c r="CW27" i="39"/>
  <c r="CR27" i="39"/>
  <c r="CQ27" i="39"/>
  <c r="CP27" i="39"/>
  <c r="CO27" i="39"/>
  <c r="CN27" i="39"/>
  <c r="CM27" i="39"/>
  <c r="CL27" i="39"/>
  <c r="CK27" i="39"/>
  <c r="CF27" i="39"/>
  <c r="CC27" i="39" s="1"/>
  <c r="CE27" i="39"/>
  <c r="CD27" i="39"/>
  <c r="CB27" i="39"/>
  <c r="CA27" i="39"/>
  <c r="BZ27" i="39"/>
  <c r="BY27" i="39"/>
  <c r="BT27" i="39"/>
  <c r="BQ27" i="39" s="1"/>
  <c r="BS27" i="39"/>
  <c r="BR27" i="39"/>
  <c r="BP27" i="39"/>
  <c r="BO27" i="39"/>
  <c r="BN27" i="39"/>
  <c r="BM27" i="39"/>
  <c r="BH27" i="39"/>
  <c r="BE27" i="39" s="1"/>
  <c r="BG27" i="39"/>
  <c r="BF27" i="39"/>
  <c r="BD27" i="39"/>
  <c r="BC27" i="39"/>
  <c r="BB27" i="39"/>
  <c r="BA27" i="39"/>
  <c r="AV27" i="39"/>
  <c r="AS27" i="39" s="1"/>
  <c r="AU27" i="39"/>
  <c r="AT27" i="39"/>
  <c r="AR27" i="39"/>
  <c r="AQ27" i="39"/>
  <c r="AP27" i="39"/>
  <c r="AO27" i="39"/>
  <c r="AJ27" i="39"/>
  <c r="AI27" i="39"/>
  <c r="AH27" i="39"/>
  <c r="AG27" i="39"/>
  <c r="AF27" i="39"/>
  <c r="AE27" i="39"/>
  <c r="AD27" i="39"/>
  <c r="AC27" i="39"/>
  <c r="X27" i="39"/>
  <c r="W27" i="39"/>
  <c r="V27" i="39"/>
  <c r="U27" i="39"/>
  <c r="T27" i="39"/>
  <c r="S27" i="39"/>
  <c r="R27" i="39"/>
  <c r="Q27" i="39"/>
  <c r="L27" i="39"/>
  <c r="K27" i="39"/>
  <c r="J27" i="39"/>
  <c r="I27" i="39"/>
  <c r="H27" i="39"/>
  <c r="G27" i="39"/>
  <c r="F27" i="39"/>
  <c r="E27" i="39"/>
  <c r="EN26" i="39"/>
  <c r="EK26" i="39" s="1"/>
  <c r="EM26" i="39"/>
  <c r="EL26" i="39"/>
  <c r="EJ26" i="39"/>
  <c r="EI26" i="39"/>
  <c r="EH26" i="39"/>
  <c r="EG26" i="39"/>
  <c r="EB26" i="39"/>
  <c r="EA26" i="39"/>
  <c r="DZ26" i="39"/>
  <c r="DY26" i="39"/>
  <c r="DX26" i="39"/>
  <c r="DW26" i="39"/>
  <c r="DV26" i="39"/>
  <c r="DU26" i="39"/>
  <c r="DP26" i="39"/>
  <c r="DM26" i="39" s="1"/>
  <c r="DO26" i="39"/>
  <c r="DN26" i="39"/>
  <c r="DL26" i="39"/>
  <c r="DK26" i="39"/>
  <c r="DJ26" i="39"/>
  <c r="DI26" i="39"/>
  <c r="DD26" i="39"/>
  <c r="DA26" i="39" s="1"/>
  <c r="DC26" i="39"/>
  <c r="DB26" i="39"/>
  <c r="CZ26" i="39"/>
  <c r="CY26" i="39"/>
  <c r="CX26" i="39"/>
  <c r="CW26" i="39"/>
  <c r="CR26" i="39"/>
  <c r="CO26" i="39" s="1"/>
  <c r="CQ26" i="39"/>
  <c r="CP26" i="39"/>
  <c r="CN26" i="39"/>
  <c r="CM26" i="39"/>
  <c r="CL26" i="39"/>
  <c r="CK26" i="39"/>
  <c r="CF26" i="39"/>
  <c r="CC26" i="39" s="1"/>
  <c r="CE26" i="39"/>
  <c r="CD26" i="39"/>
  <c r="CB26" i="39"/>
  <c r="CA26" i="39"/>
  <c r="BZ26" i="39"/>
  <c r="BY26" i="39"/>
  <c r="BT26" i="39"/>
  <c r="BS26" i="39"/>
  <c r="BR26" i="39"/>
  <c r="BQ26" i="39"/>
  <c r="BP26" i="39"/>
  <c r="BO26" i="39"/>
  <c r="BN26" i="39"/>
  <c r="BM26" i="39"/>
  <c r="BH26" i="39"/>
  <c r="BE26" i="39" s="1"/>
  <c r="BG26" i="39"/>
  <c r="BF26" i="39"/>
  <c r="BD26" i="39"/>
  <c r="BC26" i="39"/>
  <c r="BB26" i="39"/>
  <c r="BA26" i="39"/>
  <c r="AV26" i="39"/>
  <c r="AS26" i="39" s="1"/>
  <c r="AU26" i="39"/>
  <c r="AT26" i="39"/>
  <c r="AR26" i="39"/>
  <c r="AQ26" i="39"/>
  <c r="AP26" i="39"/>
  <c r="AO26" i="39"/>
  <c r="AJ26" i="39"/>
  <c r="AI26" i="39"/>
  <c r="AH26" i="39"/>
  <c r="AG26" i="39"/>
  <c r="AF26" i="39"/>
  <c r="AE26" i="39"/>
  <c r="AD26" i="39"/>
  <c r="AC26" i="39"/>
  <c r="X26" i="39"/>
  <c r="W26" i="39"/>
  <c r="V26" i="39"/>
  <c r="U26" i="39"/>
  <c r="T26" i="39"/>
  <c r="S26" i="39"/>
  <c r="R26" i="39"/>
  <c r="Q26" i="39"/>
  <c r="K26" i="39"/>
  <c r="J26" i="39"/>
  <c r="H26" i="39"/>
  <c r="G26" i="39"/>
  <c r="F26" i="39"/>
  <c r="E26" i="39"/>
  <c r="EN25" i="39"/>
  <c r="EM25" i="39"/>
  <c r="EL25" i="39"/>
  <c r="EK25" i="39"/>
  <c r="EJ25" i="39"/>
  <c r="EI25" i="39"/>
  <c r="EH25" i="39"/>
  <c r="EG25" i="39"/>
  <c r="EB25" i="39"/>
  <c r="DY25" i="39" s="1"/>
  <c r="EA25" i="39"/>
  <c r="DZ25" i="39"/>
  <c r="DX25" i="39"/>
  <c r="DW25" i="39"/>
  <c r="DV25" i="39"/>
  <c r="DU25" i="39"/>
  <c r="DP25" i="39"/>
  <c r="DO25" i="39"/>
  <c r="DN25" i="39"/>
  <c r="DM25" i="39"/>
  <c r="DL25" i="39"/>
  <c r="DK25" i="39"/>
  <c r="DJ25" i="39"/>
  <c r="DI25" i="39"/>
  <c r="DD25" i="39"/>
  <c r="DC25" i="39"/>
  <c r="DB25" i="39"/>
  <c r="DA25" i="39"/>
  <c r="CZ25" i="39"/>
  <c r="CY25" i="39"/>
  <c r="CX25" i="39"/>
  <c r="CW25" i="39"/>
  <c r="CR25" i="39"/>
  <c r="CO25" i="39" s="1"/>
  <c r="CQ25" i="39"/>
  <c r="CP25" i="39"/>
  <c r="CN25" i="39"/>
  <c r="CM25" i="39"/>
  <c r="CL25" i="39"/>
  <c r="CK25" i="39"/>
  <c r="CF25" i="39"/>
  <c r="CC25" i="39" s="1"/>
  <c r="CE25" i="39"/>
  <c r="CD25" i="39"/>
  <c r="CB25" i="39"/>
  <c r="CA25" i="39"/>
  <c r="BZ25" i="39"/>
  <c r="BY25" i="39"/>
  <c r="BT25" i="39"/>
  <c r="BS25" i="39"/>
  <c r="BR25" i="39"/>
  <c r="BQ25" i="39"/>
  <c r="BP25" i="39"/>
  <c r="BO25" i="39"/>
  <c r="BN25" i="39"/>
  <c r="BM25" i="39"/>
  <c r="BH25" i="39"/>
  <c r="BE25" i="39" s="1"/>
  <c r="BG25" i="39"/>
  <c r="BF25" i="39"/>
  <c r="BD25" i="39"/>
  <c r="BC25" i="39"/>
  <c r="BB25" i="39"/>
  <c r="BA25" i="39"/>
  <c r="AV25" i="39"/>
  <c r="AS25" i="39" s="1"/>
  <c r="AU25" i="39"/>
  <c r="AT25" i="39"/>
  <c r="AR25" i="39"/>
  <c r="AQ25" i="39"/>
  <c r="AP25" i="39"/>
  <c r="AO25" i="39"/>
  <c r="AJ25" i="39"/>
  <c r="AI25" i="39"/>
  <c r="AH25" i="39"/>
  <c r="AG25" i="39"/>
  <c r="AF25" i="39"/>
  <c r="AE25" i="39"/>
  <c r="AD25" i="39"/>
  <c r="AC25" i="39"/>
  <c r="X25" i="39"/>
  <c r="W25" i="39"/>
  <c r="V25" i="39"/>
  <c r="U25" i="39"/>
  <c r="T25" i="39"/>
  <c r="S25" i="39"/>
  <c r="R25" i="39"/>
  <c r="Q25" i="39"/>
  <c r="K25" i="39"/>
  <c r="J25" i="39"/>
  <c r="H25" i="39"/>
  <c r="G25" i="39"/>
  <c r="F25" i="39"/>
  <c r="E25" i="39"/>
  <c r="EN24" i="39"/>
  <c r="EM24" i="39"/>
  <c r="EL24" i="39"/>
  <c r="EK24" i="39"/>
  <c r="EJ24" i="39"/>
  <c r="EI24" i="39"/>
  <c r="EH24" i="39"/>
  <c r="EG24" i="39"/>
  <c r="EB24" i="39"/>
  <c r="DY24" i="39" s="1"/>
  <c r="EA24" i="39"/>
  <c r="DZ24" i="39"/>
  <c r="DX24" i="39"/>
  <c r="DW24" i="39"/>
  <c r="DV24" i="39"/>
  <c r="DU24" i="39"/>
  <c r="DP24" i="39"/>
  <c r="DM24" i="39" s="1"/>
  <c r="DO24" i="39"/>
  <c r="DN24" i="39"/>
  <c r="DL24" i="39"/>
  <c r="DK24" i="39"/>
  <c r="DJ24" i="39"/>
  <c r="DI24" i="39"/>
  <c r="DD24" i="39"/>
  <c r="DC24" i="39"/>
  <c r="DB24" i="39"/>
  <c r="DA24" i="39"/>
  <c r="CZ24" i="39"/>
  <c r="CY24" i="39"/>
  <c r="CX24" i="39"/>
  <c r="CW24" i="39"/>
  <c r="CR24" i="39"/>
  <c r="CO24" i="39" s="1"/>
  <c r="CQ24" i="39"/>
  <c r="CP24" i="39"/>
  <c r="CN24" i="39"/>
  <c r="CM24" i="39"/>
  <c r="CL24" i="39"/>
  <c r="CK24" i="39"/>
  <c r="CF24" i="39"/>
  <c r="CE24" i="39"/>
  <c r="CD24" i="39"/>
  <c r="CC24" i="39"/>
  <c r="CB24" i="39"/>
  <c r="CA24" i="39"/>
  <c r="BZ24" i="39"/>
  <c r="BY24" i="39"/>
  <c r="BT24" i="39"/>
  <c r="BQ24" i="39" s="1"/>
  <c r="BS24" i="39"/>
  <c r="BR24" i="39"/>
  <c r="BP24" i="39"/>
  <c r="BO24" i="39"/>
  <c r="BN24" i="39"/>
  <c r="BM24" i="39"/>
  <c r="BH24" i="39"/>
  <c r="BE24" i="39" s="1"/>
  <c r="BG24" i="39"/>
  <c r="BF24" i="39"/>
  <c r="BD24" i="39"/>
  <c r="BC24" i="39"/>
  <c r="BB24" i="39"/>
  <c r="BA24" i="39"/>
  <c r="AV24" i="39"/>
  <c r="AU24" i="39"/>
  <c r="AT24" i="39"/>
  <c r="AS24" i="39"/>
  <c r="AR24" i="39"/>
  <c r="AQ24" i="39"/>
  <c r="AP24" i="39"/>
  <c r="AO24" i="39"/>
  <c r="AJ24" i="39"/>
  <c r="AI24" i="39"/>
  <c r="AH24" i="39"/>
  <c r="AG24" i="39"/>
  <c r="AF24" i="39"/>
  <c r="AE24" i="39"/>
  <c r="AD24" i="39"/>
  <c r="AC24" i="39"/>
  <c r="X24" i="39"/>
  <c r="W24" i="39"/>
  <c r="V24" i="39"/>
  <c r="U24" i="39"/>
  <c r="T24" i="39"/>
  <c r="S24" i="39"/>
  <c r="R24" i="39"/>
  <c r="Q24" i="39"/>
  <c r="K24" i="39"/>
  <c r="J24" i="39"/>
  <c r="H24" i="39"/>
  <c r="G24" i="39"/>
  <c r="F24" i="39"/>
  <c r="E24" i="39"/>
  <c r="EN23" i="39"/>
  <c r="EJ23" i="39" s="1"/>
  <c r="EM23" i="39"/>
  <c r="EL23" i="39"/>
  <c r="EK23" i="39"/>
  <c r="EI23" i="39"/>
  <c r="EH23" i="39"/>
  <c r="EG23" i="39"/>
  <c r="EB23" i="39"/>
  <c r="DY23" i="39" s="1"/>
  <c r="EA23" i="39"/>
  <c r="DZ23" i="39"/>
  <c r="DX23" i="39"/>
  <c r="DW23" i="39"/>
  <c r="DV23" i="39"/>
  <c r="DU23" i="39"/>
  <c r="DP23" i="39"/>
  <c r="DO23" i="39"/>
  <c r="DN23" i="39"/>
  <c r="DM23" i="39"/>
  <c r="DL23" i="39"/>
  <c r="DK23" i="39"/>
  <c r="DJ23" i="39"/>
  <c r="DI23" i="39"/>
  <c r="DD23" i="39"/>
  <c r="DA23" i="39" s="1"/>
  <c r="DC23" i="39"/>
  <c r="DB23" i="39"/>
  <c r="CZ23" i="39"/>
  <c r="CY23" i="39"/>
  <c r="CX23" i="39"/>
  <c r="CW23" i="39"/>
  <c r="CR23" i="39"/>
  <c r="CO23" i="39" s="1"/>
  <c r="CQ23" i="39"/>
  <c r="CP23" i="39"/>
  <c r="CN23" i="39"/>
  <c r="CM23" i="39"/>
  <c r="CL23" i="39"/>
  <c r="CK23" i="39"/>
  <c r="CF23" i="39"/>
  <c r="CE23" i="39"/>
  <c r="CD23" i="39"/>
  <c r="CC23" i="39"/>
  <c r="CB23" i="39"/>
  <c r="CA23" i="39"/>
  <c r="BZ23" i="39"/>
  <c r="BY23" i="39"/>
  <c r="BT23" i="39"/>
  <c r="BQ23" i="39" s="1"/>
  <c r="BS23" i="39"/>
  <c r="BR23" i="39"/>
  <c r="BP23" i="39"/>
  <c r="BO23" i="39"/>
  <c r="BN23" i="39"/>
  <c r="BM23" i="39"/>
  <c r="BH23" i="39"/>
  <c r="BE23" i="39" s="1"/>
  <c r="BG23" i="39"/>
  <c r="BF23" i="39"/>
  <c r="BD23" i="39"/>
  <c r="BC23" i="39"/>
  <c r="BB23" i="39"/>
  <c r="BA23" i="39"/>
  <c r="AV23" i="39"/>
  <c r="AS23" i="39" s="1"/>
  <c r="AU23" i="39"/>
  <c r="AT23" i="39"/>
  <c r="AR23" i="39"/>
  <c r="AQ23" i="39"/>
  <c r="AP23" i="39"/>
  <c r="AO23" i="39"/>
  <c r="AJ23" i="39"/>
  <c r="AI23" i="39"/>
  <c r="AH23" i="39"/>
  <c r="AG23" i="39"/>
  <c r="AF23" i="39"/>
  <c r="AE23" i="39"/>
  <c r="AD23" i="39"/>
  <c r="AC23" i="39"/>
  <c r="X23" i="39"/>
  <c r="W23" i="39"/>
  <c r="V23" i="39"/>
  <c r="U23" i="39"/>
  <c r="T23" i="39"/>
  <c r="S23" i="39"/>
  <c r="R23" i="39"/>
  <c r="Q23" i="39"/>
  <c r="L23" i="39"/>
  <c r="K23" i="39"/>
  <c r="J23" i="39"/>
  <c r="I23" i="39"/>
  <c r="H23" i="39"/>
  <c r="G23" i="39"/>
  <c r="F23" i="39"/>
  <c r="E23" i="39"/>
  <c r="EN22" i="39"/>
  <c r="EM22" i="39"/>
  <c r="EL22" i="39"/>
  <c r="EK22" i="39"/>
  <c r="EJ22" i="39"/>
  <c r="EI22" i="39"/>
  <c r="EH22" i="39"/>
  <c r="EG22" i="39"/>
  <c r="EB22" i="39"/>
  <c r="DY22" i="39" s="1"/>
  <c r="EA22" i="39"/>
  <c r="DZ22" i="39"/>
  <c r="DX22" i="39"/>
  <c r="DW22" i="39"/>
  <c r="DV22" i="39"/>
  <c r="DU22" i="39"/>
  <c r="DP22" i="39"/>
  <c r="DO22" i="39"/>
  <c r="DN22" i="39"/>
  <c r="DM22" i="39"/>
  <c r="DL22" i="39"/>
  <c r="DK22" i="39"/>
  <c r="DJ22" i="39"/>
  <c r="DI22" i="39"/>
  <c r="DD22" i="39"/>
  <c r="DA22" i="39" s="1"/>
  <c r="DC22" i="39"/>
  <c r="DB22" i="39"/>
  <c r="CZ22" i="39"/>
  <c r="CY22" i="39"/>
  <c r="CX22" i="39"/>
  <c r="CW22" i="39"/>
  <c r="CR22" i="39"/>
  <c r="CO22" i="39" s="1"/>
  <c r="CQ22" i="39"/>
  <c r="CP22" i="39"/>
  <c r="CN22" i="39"/>
  <c r="CM22" i="39"/>
  <c r="CL22" i="39"/>
  <c r="CK22" i="39"/>
  <c r="CF22" i="39"/>
  <c r="CC22" i="39" s="1"/>
  <c r="CE22" i="39"/>
  <c r="CD22" i="39"/>
  <c r="CB22" i="39"/>
  <c r="CA22" i="39"/>
  <c r="BZ22" i="39"/>
  <c r="BY22" i="39"/>
  <c r="BT22" i="39"/>
  <c r="BQ22" i="39" s="1"/>
  <c r="BS22" i="39"/>
  <c r="BR22" i="39"/>
  <c r="BP22" i="39"/>
  <c r="BO22" i="39"/>
  <c r="BN22" i="39"/>
  <c r="BM22" i="39"/>
  <c r="BH22" i="39"/>
  <c r="BG22" i="39"/>
  <c r="BF22" i="39"/>
  <c r="BE22" i="39"/>
  <c r="BD22" i="39"/>
  <c r="BC22" i="39"/>
  <c r="BB22" i="39"/>
  <c r="BA22" i="39"/>
  <c r="AV22" i="39"/>
  <c r="AS22" i="39" s="1"/>
  <c r="AU22" i="39"/>
  <c r="AT22" i="39"/>
  <c r="AR22" i="39"/>
  <c r="AQ22" i="39"/>
  <c r="AP22" i="39"/>
  <c r="AO22" i="39"/>
  <c r="AJ22" i="39"/>
  <c r="AI22" i="39"/>
  <c r="AH22" i="39"/>
  <c r="AG22" i="39"/>
  <c r="AF22" i="39"/>
  <c r="AE22" i="39"/>
  <c r="AD22" i="39"/>
  <c r="AC22" i="39"/>
  <c r="X22" i="39"/>
  <c r="W22" i="39"/>
  <c r="V22" i="39"/>
  <c r="U22" i="39"/>
  <c r="T22" i="39"/>
  <c r="S22" i="39"/>
  <c r="R22" i="39"/>
  <c r="Q22" i="39"/>
  <c r="K22" i="39"/>
  <c r="J22" i="39"/>
  <c r="H22" i="39"/>
  <c r="G22" i="39"/>
  <c r="F22" i="39"/>
  <c r="E22" i="39"/>
  <c r="EN21" i="39"/>
  <c r="EM21" i="39"/>
  <c r="EL21" i="39"/>
  <c r="EK21" i="39"/>
  <c r="EJ21" i="39"/>
  <c r="EI21" i="39"/>
  <c r="EH21" i="39"/>
  <c r="EG21" i="39"/>
  <c r="EB21" i="39"/>
  <c r="EA21" i="39"/>
  <c r="DZ21" i="39"/>
  <c r="DY21" i="39"/>
  <c r="DX21" i="39"/>
  <c r="DW21" i="39"/>
  <c r="DV21" i="39"/>
  <c r="DU21" i="39"/>
  <c r="DP21" i="39"/>
  <c r="DM21" i="39" s="1"/>
  <c r="DO21" i="39"/>
  <c r="DN21" i="39"/>
  <c r="DL21" i="39"/>
  <c r="DK21" i="39"/>
  <c r="DJ21" i="39"/>
  <c r="DI21" i="39"/>
  <c r="DD21" i="39"/>
  <c r="DA21" i="39" s="1"/>
  <c r="DC21" i="39"/>
  <c r="DB21" i="39"/>
  <c r="CZ21" i="39"/>
  <c r="CY21" i="39"/>
  <c r="CX21" i="39"/>
  <c r="CW21" i="39"/>
  <c r="CR21" i="39"/>
  <c r="CQ21" i="39"/>
  <c r="CP21" i="39"/>
  <c r="CO21" i="39"/>
  <c r="CN21" i="39"/>
  <c r="CM21" i="39"/>
  <c r="CL21" i="39"/>
  <c r="CK21" i="39"/>
  <c r="CF21" i="39"/>
  <c r="CC21" i="39" s="1"/>
  <c r="CE21" i="39"/>
  <c r="CD21" i="39"/>
  <c r="CB21" i="39"/>
  <c r="CA21" i="39"/>
  <c r="BZ21" i="39"/>
  <c r="BY21" i="39"/>
  <c r="BT21" i="39"/>
  <c r="BQ21" i="39" s="1"/>
  <c r="BS21" i="39"/>
  <c r="BR21" i="39"/>
  <c r="BP21" i="39"/>
  <c r="BO21" i="39"/>
  <c r="BN21" i="39"/>
  <c r="BM21" i="39"/>
  <c r="BH21" i="39"/>
  <c r="BG21" i="39"/>
  <c r="BF21" i="39"/>
  <c r="BE21" i="39"/>
  <c r="BD21" i="39"/>
  <c r="BC21" i="39"/>
  <c r="BB21" i="39"/>
  <c r="BA21" i="39"/>
  <c r="AV21" i="39"/>
  <c r="AS21" i="39" s="1"/>
  <c r="AU21" i="39"/>
  <c r="AT21" i="39"/>
  <c r="AR21" i="39"/>
  <c r="AQ21" i="39"/>
  <c r="AP21" i="39"/>
  <c r="AO21" i="39"/>
  <c r="AJ21" i="39"/>
  <c r="AI21" i="39"/>
  <c r="AH21" i="39"/>
  <c r="AG21" i="39"/>
  <c r="AF21" i="39"/>
  <c r="AE21" i="39"/>
  <c r="AD21" i="39"/>
  <c r="AC21" i="39"/>
  <c r="X21" i="39"/>
  <c r="W21" i="39"/>
  <c r="V21" i="39"/>
  <c r="U21" i="39"/>
  <c r="T21" i="39"/>
  <c r="S21" i="39"/>
  <c r="R21" i="39"/>
  <c r="Q21" i="39"/>
  <c r="L21" i="39"/>
  <c r="K21" i="39"/>
  <c r="J21" i="39"/>
  <c r="I21" i="39"/>
  <c r="H21" i="39"/>
  <c r="G21" i="39"/>
  <c r="F21" i="39"/>
  <c r="E21" i="39"/>
  <c r="EN20" i="39"/>
  <c r="EM20" i="39"/>
  <c r="EL20" i="39"/>
  <c r="EK20" i="39"/>
  <c r="EJ20" i="39"/>
  <c r="EI20" i="39"/>
  <c r="EH20" i="39"/>
  <c r="EG20" i="39"/>
  <c r="EB20" i="39"/>
  <c r="EA20" i="39"/>
  <c r="DZ20" i="39"/>
  <c r="DY20" i="39"/>
  <c r="DX20" i="39"/>
  <c r="DW20" i="39"/>
  <c r="DV20" i="39"/>
  <c r="DU20" i="39"/>
  <c r="DP20" i="39"/>
  <c r="DM20" i="39" s="1"/>
  <c r="DO20" i="39"/>
  <c r="DN20" i="39"/>
  <c r="DL20" i="39"/>
  <c r="DK20" i="39"/>
  <c r="DJ20" i="39"/>
  <c r="DI20" i="39"/>
  <c r="DD20" i="39"/>
  <c r="DA20" i="39" s="1"/>
  <c r="DC20" i="39"/>
  <c r="DB20" i="39"/>
  <c r="CZ20" i="39"/>
  <c r="CY20" i="39"/>
  <c r="CX20" i="39"/>
  <c r="CW20" i="39"/>
  <c r="CR20" i="39"/>
  <c r="CQ20" i="39"/>
  <c r="CP20" i="39"/>
  <c r="CO20" i="39"/>
  <c r="CN20" i="39"/>
  <c r="CM20" i="39"/>
  <c r="CL20" i="39"/>
  <c r="CK20" i="39"/>
  <c r="CF20" i="39"/>
  <c r="CC20" i="39" s="1"/>
  <c r="CE20" i="39"/>
  <c r="CD20" i="39"/>
  <c r="CB20" i="39"/>
  <c r="CA20" i="39"/>
  <c r="BZ20" i="39"/>
  <c r="BY20" i="39"/>
  <c r="BT20" i="39"/>
  <c r="BQ20" i="39" s="1"/>
  <c r="BS20" i="39"/>
  <c r="BR20" i="39"/>
  <c r="BP20" i="39"/>
  <c r="BO20" i="39"/>
  <c r="BN20" i="39"/>
  <c r="BM20" i="39"/>
  <c r="BH20" i="39"/>
  <c r="BG20" i="39"/>
  <c r="BF20" i="39"/>
  <c r="BE20" i="39"/>
  <c r="BD20" i="39"/>
  <c r="BC20" i="39"/>
  <c r="BB20" i="39"/>
  <c r="BA20" i="39"/>
  <c r="AV20" i="39"/>
  <c r="AS20" i="39" s="1"/>
  <c r="AU20" i="39"/>
  <c r="AT20" i="39"/>
  <c r="AR20" i="39"/>
  <c r="AQ20" i="39"/>
  <c r="AP20" i="39"/>
  <c r="AO20" i="39"/>
  <c r="AJ20" i="39"/>
  <c r="AI20" i="39"/>
  <c r="AH20" i="39"/>
  <c r="AG20" i="39"/>
  <c r="AF20" i="39"/>
  <c r="AE20" i="39"/>
  <c r="AD20" i="39"/>
  <c r="AC20" i="39"/>
  <c r="X20" i="39"/>
  <c r="W20" i="39"/>
  <c r="V20" i="39"/>
  <c r="U20" i="39"/>
  <c r="T20" i="39"/>
  <c r="S20" i="39"/>
  <c r="R20" i="39"/>
  <c r="Q20" i="39"/>
  <c r="L20" i="39"/>
  <c r="K20" i="39"/>
  <c r="J20" i="39"/>
  <c r="I20" i="39"/>
  <c r="H20" i="39"/>
  <c r="G20" i="39"/>
  <c r="F20" i="39"/>
  <c r="E20" i="39"/>
  <c r="EN19" i="39"/>
  <c r="EM19" i="39"/>
  <c r="EL19" i="39"/>
  <c r="EK19" i="39"/>
  <c r="EJ19" i="39"/>
  <c r="EI19" i="39"/>
  <c r="EH19" i="39"/>
  <c r="EG19" i="39"/>
  <c r="EB19" i="39"/>
  <c r="EA19" i="39"/>
  <c r="DZ19" i="39"/>
  <c r="DY19" i="39"/>
  <c r="DX19" i="39"/>
  <c r="DW19" i="39"/>
  <c r="DV19" i="39"/>
  <c r="DU19" i="39"/>
  <c r="DP19" i="39"/>
  <c r="DM19" i="39" s="1"/>
  <c r="DO19" i="39"/>
  <c r="DN19" i="39"/>
  <c r="DL19" i="39"/>
  <c r="DK19" i="39"/>
  <c r="DJ19" i="39"/>
  <c r="DI19" i="39"/>
  <c r="DD19" i="39"/>
  <c r="DA19" i="39" s="1"/>
  <c r="DC19" i="39"/>
  <c r="DB19" i="39"/>
  <c r="CZ19" i="39"/>
  <c r="CY19" i="39"/>
  <c r="CX19" i="39"/>
  <c r="CW19" i="39"/>
  <c r="CR19" i="39"/>
  <c r="CQ19" i="39"/>
  <c r="CP19" i="39"/>
  <c r="CO19" i="39"/>
  <c r="CN19" i="39"/>
  <c r="CM19" i="39"/>
  <c r="CL19" i="39"/>
  <c r="CK19" i="39"/>
  <c r="CF19" i="39"/>
  <c r="CE19" i="39"/>
  <c r="CD19" i="39"/>
  <c r="CC19" i="39"/>
  <c r="CB19" i="39"/>
  <c r="CA19" i="39"/>
  <c r="BZ19" i="39"/>
  <c r="BY19" i="39"/>
  <c r="BT19" i="39"/>
  <c r="BQ19" i="39" s="1"/>
  <c r="BS19" i="39"/>
  <c r="BR19" i="39"/>
  <c r="BP19" i="39"/>
  <c r="BO19" i="39"/>
  <c r="BN19" i="39"/>
  <c r="BM19" i="39"/>
  <c r="BH19" i="39"/>
  <c r="BE19" i="39" s="1"/>
  <c r="BG19" i="39"/>
  <c r="BF19" i="39"/>
  <c r="BD19" i="39"/>
  <c r="BC19" i="39"/>
  <c r="BB19" i="39"/>
  <c r="BA19" i="39"/>
  <c r="AV19" i="39"/>
  <c r="AS19" i="39" s="1"/>
  <c r="AU19" i="39"/>
  <c r="AT19" i="39"/>
  <c r="AR19" i="39"/>
  <c r="AQ19" i="39"/>
  <c r="AP19" i="39"/>
  <c r="AO19" i="39"/>
  <c r="AJ19" i="39"/>
  <c r="AI19" i="39"/>
  <c r="AH19" i="39"/>
  <c r="AG19" i="39"/>
  <c r="AF19" i="39"/>
  <c r="AE19" i="39"/>
  <c r="AD19" i="39"/>
  <c r="AC19" i="39"/>
  <c r="X19" i="39"/>
  <c r="W19" i="39"/>
  <c r="V19" i="39"/>
  <c r="U19" i="39"/>
  <c r="T19" i="39"/>
  <c r="S19" i="39"/>
  <c r="R19" i="39"/>
  <c r="Q19" i="39"/>
  <c r="L19" i="39"/>
  <c r="K19" i="39"/>
  <c r="J19" i="39"/>
  <c r="I19" i="39"/>
  <c r="H19" i="39"/>
  <c r="G19" i="39"/>
  <c r="F19" i="39"/>
  <c r="E19" i="39"/>
  <c r="EN18" i="39"/>
  <c r="EM18" i="39"/>
  <c r="EL18" i="39"/>
  <c r="EK18" i="39"/>
  <c r="EJ18" i="39"/>
  <c r="EI18" i="39"/>
  <c r="EH18" i="39"/>
  <c r="EG18" i="39"/>
  <c r="EB18" i="39"/>
  <c r="EA18" i="39"/>
  <c r="DZ18" i="39"/>
  <c r="DY18" i="39"/>
  <c r="DX18" i="39"/>
  <c r="DW18" i="39"/>
  <c r="DV18" i="39"/>
  <c r="DU18" i="39"/>
  <c r="DP18" i="39"/>
  <c r="DM18" i="39" s="1"/>
  <c r="DO18" i="39"/>
  <c r="DN18" i="39"/>
  <c r="DL18" i="39"/>
  <c r="DK18" i="39"/>
  <c r="DJ18" i="39"/>
  <c r="DI18" i="39"/>
  <c r="DD18" i="39"/>
  <c r="DC18" i="39"/>
  <c r="DB18" i="39"/>
  <c r="DA18" i="39"/>
  <c r="CZ18" i="39"/>
  <c r="CY18" i="39"/>
  <c r="CX18" i="39"/>
  <c r="CW18" i="39"/>
  <c r="CR18" i="39"/>
  <c r="CQ18" i="39"/>
  <c r="CP18" i="39"/>
  <c r="CO18" i="39"/>
  <c r="CN18" i="39"/>
  <c r="CM18" i="39"/>
  <c r="CL18" i="39"/>
  <c r="CK18" i="39"/>
  <c r="CF18" i="39"/>
  <c r="CE18" i="39"/>
  <c r="CD18" i="39"/>
  <c r="CC18" i="39"/>
  <c r="CB18" i="39"/>
  <c r="CA18" i="39"/>
  <c r="BZ18" i="39"/>
  <c r="BY18" i="39"/>
  <c r="BT18" i="39"/>
  <c r="BQ18" i="39" s="1"/>
  <c r="BS18" i="39"/>
  <c r="BR18" i="39"/>
  <c r="BP18" i="39"/>
  <c r="BO18" i="39"/>
  <c r="BN18" i="39"/>
  <c r="BM18" i="39"/>
  <c r="BG18" i="39"/>
  <c r="BF18" i="39"/>
  <c r="BD18" i="39"/>
  <c r="BC18" i="39"/>
  <c r="BB18" i="39"/>
  <c r="BA18" i="39"/>
  <c r="AV18" i="39"/>
  <c r="AS18" i="39" s="1"/>
  <c r="AU18" i="39"/>
  <c r="AT18" i="39"/>
  <c r="AR18" i="39"/>
  <c r="AQ18" i="39"/>
  <c r="AP18" i="39"/>
  <c r="AO18" i="39"/>
  <c r="AJ18" i="39"/>
  <c r="AI18" i="39"/>
  <c r="AH18" i="39"/>
  <c r="AG18" i="39"/>
  <c r="AF18" i="39"/>
  <c r="AE18" i="39"/>
  <c r="AD18" i="39"/>
  <c r="AC18" i="39"/>
  <c r="X18" i="39"/>
  <c r="W18" i="39"/>
  <c r="V18" i="39"/>
  <c r="U18" i="39"/>
  <c r="T18" i="39"/>
  <c r="S18" i="39"/>
  <c r="R18" i="39"/>
  <c r="Q18" i="39"/>
  <c r="L18" i="39"/>
  <c r="K18" i="39"/>
  <c r="J18" i="39"/>
  <c r="I18" i="39"/>
  <c r="H18" i="39"/>
  <c r="G18" i="39"/>
  <c r="F18" i="39"/>
  <c r="E18" i="39"/>
  <c r="EN17" i="39"/>
  <c r="EM17" i="39"/>
  <c r="EL17" i="39"/>
  <c r="EK17" i="39"/>
  <c r="EJ17" i="39"/>
  <c r="EI17" i="39"/>
  <c r="EH17" i="39"/>
  <c r="EG17" i="39"/>
  <c r="EB17" i="39"/>
  <c r="DY17" i="39" s="1"/>
  <c r="EA17" i="39"/>
  <c r="DZ17" i="39"/>
  <c r="DX17" i="39"/>
  <c r="DW17" i="39"/>
  <c r="DV17" i="39"/>
  <c r="DU17" i="39"/>
  <c r="DP17" i="39"/>
  <c r="DM17" i="39" s="1"/>
  <c r="DO17" i="39"/>
  <c r="DN17" i="39"/>
  <c r="DL17" i="39"/>
  <c r="DK17" i="39"/>
  <c r="DJ17" i="39"/>
  <c r="DI17" i="39"/>
  <c r="DD17" i="39"/>
  <c r="DC17" i="39"/>
  <c r="DB17" i="39"/>
  <c r="DA17" i="39"/>
  <c r="CZ17" i="39"/>
  <c r="CY17" i="39"/>
  <c r="CX17" i="39"/>
  <c r="CW17" i="39"/>
  <c r="CR17" i="39"/>
  <c r="CQ17" i="39"/>
  <c r="CP17" i="39"/>
  <c r="CO17" i="39"/>
  <c r="CN17" i="39"/>
  <c r="CM17" i="39"/>
  <c r="CL17" i="39"/>
  <c r="CK17" i="39"/>
  <c r="CF17" i="39"/>
  <c r="CE17" i="39"/>
  <c r="CD17" i="39"/>
  <c r="CC17" i="39"/>
  <c r="CB17" i="39"/>
  <c r="CA17" i="39"/>
  <c r="BZ17" i="39"/>
  <c r="BY17" i="39"/>
  <c r="BT17" i="39"/>
  <c r="BQ17" i="39" s="1"/>
  <c r="BS17" i="39"/>
  <c r="BR17" i="39"/>
  <c r="BO17" i="39"/>
  <c r="BN17" i="39"/>
  <c r="BM17" i="39"/>
  <c r="BG17" i="39"/>
  <c r="BF17" i="39"/>
  <c r="BD17" i="39"/>
  <c r="BC17" i="39"/>
  <c r="BB17" i="39"/>
  <c r="BA17" i="39"/>
  <c r="AV17" i="39"/>
  <c r="AU17" i="39"/>
  <c r="AT17" i="39"/>
  <c r="AS17" i="39"/>
  <c r="AR17" i="39"/>
  <c r="AQ17" i="39"/>
  <c r="AP17" i="39"/>
  <c r="AO17" i="39"/>
  <c r="AJ17" i="39"/>
  <c r="AI17" i="39"/>
  <c r="AH17" i="39"/>
  <c r="AG17" i="39"/>
  <c r="AF17" i="39"/>
  <c r="AE17" i="39"/>
  <c r="AD17" i="39"/>
  <c r="AC17" i="39"/>
  <c r="X17" i="39"/>
  <c r="W17" i="39"/>
  <c r="V17" i="39"/>
  <c r="U17" i="39"/>
  <c r="T17" i="39"/>
  <c r="S17" i="39"/>
  <c r="R17" i="39"/>
  <c r="Q17" i="39"/>
  <c r="L17" i="39"/>
  <c r="K17" i="39"/>
  <c r="J17" i="39"/>
  <c r="I17" i="39"/>
  <c r="H17" i="39"/>
  <c r="G17" i="39"/>
  <c r="F17" i="39"/>
  <c r="E17" i="39"/>
  <c r="EN16" i="39"/>
  <c r="EJ16" i="39" s="1"/>
  <c r="EM16" i="39"/>
  <c r="EL16" i="39"/>
  <c r="EK16" i="39"/>
  <c r="EI16" i="39"/>
  <c r="EH16" i="39"/>
  <c r="EG16" i="39"/>
  <c r="EB16" i="39"/>
  <c r="EA16" i="39"/>
  <c r="DZ16" i="39"/>
  <c r="DY16" i="39"/>
  <c r="DX16" i="39"/>
  <c r="DW16" i="39"/>
  <c r="DV16" i="39"/>
  <c r="DU16" i="39"/>
  <c r="DP16" i="39"/>
  <c r="DO16" i="39"/>
  <c r="DN16" i="39"/>
  <c r="DM16" i="39"/>
  <c r="DL16" i="39"/>
  <c r="DK16" i="39"/>
  <c r="DJ16" i="39"/>
  <c r="DI16" i="39"/>
  <c r="DD16" i="39"/>
  <c r="DA16" i="39" s="1"/>
  <c r="DC16" i="39"/>
  <c r="DB16" i="39"/>
  <c r="CZ16" i="39"/>
  <c r="CY16" i="39"/>
  <c r="CX16" i="39"/>
  <c r="CW16" i="39"/>
  <c r="CR16" i="39"/>
  <c r="CQ16" i="39"/>
  <c r="CP16" i="39"/>
  <c r="CO16" i="39"/>
  <c r="CN16" i="39"/>
  <c r="CM16" i="39"/>
  <c r="CL16" i="39"/>
  <c r="CK16" i="39"/>
  <c r="CF16" i="39"/>
  <c r="CE16" i="39"/>
  <c r="CD16" i="39"/>
  <c r="CC16" i="39"/>
  <c r="CB16" i="39"/>
  <c r="CA16" i="39"/>
  <c r="BZ16" i="39"/>
  <c r="BY16" i="39"/>
  <c r="BT16" i="39"/>
  <c r="BQ16" i="39" s="1"/>
  <c r="BS16" i="39"/>
  <c r="BR16" i="39"/>
  <c r="BO16" i="39"/>
  <c r="BN16" i="39"/>
  <c r="BM16" i="39"/>
  <c r="BH16" i="39"/>
  <c r="BE16" i="39" s="1"/>
  <c r="BG16" i="39"/>
  <c r="BF16" i="39"/>
  <c r="BD16" i="39"/>
  <c r="BC16" i="39"/>
  <c r="BB16" i="39"/>
  <c r="BA16" i="39"/>
  <c r="AV16" i="39"/>
  <c r="AU16" i="39"/>
  <c r="AT16" i="39"/>
  <c r="AS16" i="39"/>
  <c r="AR16" i="39"/>
  <c r="AQ16" i="39"/>
  <c r="AP16" i="39"/>
  <c r="AO16" i="39"/>
  <c r="AJ16" i="39"/>
  <c r="AI16" i="39"/>
  <c r="AH16" i="39"/>
  <c r="AG16" i="39"/>
  <c r="AF16" i="39"/>
  <c r="AE16" i="39"/>
  <c r="AD16" i="39"/>
  <c r="AC16" i="39"/>
  <c r="X16" i="39"/>
  <c r="W16" i="39"/>
  <c r="V16" i="39"/>
  <c r="U16" i="39"/>
  <c r="T16" i="39"/>
  <c r="S16" i="39"/>
  <c r="R16" i="39"/>
  <c r="Q16" i="39"/>
  <c r="L16" i="39"/>
  <c r="K16" i="39"/>
  <c r="J16" i="39"/>
  <c r="I16" i="39"/>
  <c r="H16" i="39"/>
  <c r="G16" i="39"/>
  <c r="F16" i="39"/>
  <c r="E16" i="39"/>
  <c r="EN15" i="39"/>
  <c r="EM15" i="39"/>
  <c r="EL15" i="39"/>
  <c r="EK15" i="39"/>
  <c r="EJ15" i="39"/>
  <c r="EI15" i="39"/>
  <c r="EH15" i="39"/>
  <c r="EG15" i="39"/>
  <c r="EB15" i="39"/>
  <c r="DY15" i="39" s="1"/>
  <c r="EA15" i="39"/>
  <c r="DZ15" i="39"/>
  <c r="DX15" i="39"/>
  <c r="DW15" i="39"/>
  <c r="DV15" i="39"/>
  <c r="DU15" i="39"/>
  <c r="DP15" i="39"/>
  <c r="DO15" i="39"/>
  <c r="DN15" i="39"/>
  <c r="DM15" i="39"/>
  <c r="DL15" i="39"/>
  <c r="DK15" i="39"/>
  <c r="DJ15" i="39"/>
  <c r="DI15" i="39"/>
  <c r="DD15" i="39"/>
  <c r="DA15" i="39" s="1"/>
  <c r="DC15" i="39"/>
  <c r="DB15" i="39"/>
  <c r="CZ15" i="39"/>
  <c r="CY15" i="39"/>
  <c r="CX15" i="39"/>
  <c r="CW15" i="39"/>
  <c r="CR15" i="39"/>
  <c r="CQ15" i="39"/>
  <c r="CP15" i="39"/>
  <c r="CO15" i="39"/>
  <c r="CN15" i="39"/>
  <c r="CM15" i="39"/>
  <c r="CL15" i="39"/>
  <c r="CK15" i="39"/>
  <c r="CF15" i="39"/>
  <c r="CC15" i="39" s="1"/>
  <c r="CE15" i="39"/>
  <c r="CD15" i="39"/>
  <c r="CB15" i="39"/>
  <c r="CA15" i="39"/>
  <c r="BZ15" i="39"/>
  <c r="BY15" i="39"/>
  <c r="BT15" i="39"/>
  <c r="BQ15" i="39" s="1"/>
  <c r="BS15" i="39"/>
  <c r="BR15" i="39"/>
  <c r="BO15" i="39"/>
  <c r="BN15" i="39"/>
  <c r="BM15" i="39"/>
  <c r="BH15" i="39"/>
  <c r="BG15" i="39"/>
  <c r="BF15" i="39"/>
  <c r="BE15" i="39"/>
  <c r="BD15" i="39"/>
  <c r="BC15" i="39"/>
  <c r="BB15" i="39"/>
  <c r="BA15" i="39"/>
  <c r="AV15" i="39"/>
  <c r="AS15" i="39" s="1"/>
  <c r="AU15" i="39"/>
  <c r="AT15" i="39"/>
  <c r="AR15" i="39"/>
  <c r="AQ15" i="39"/>
  <c r="AP15" i="39"/>
  <c r="AO15" i="39"/>
  <c r="AJ15" i="39"/>
  <c r="AI15" i="39"/>
  <c r="AH15" i="39"/>
  <c r="AG15" i="39"/>
  <c r="AF15" i="39"/>
  <c r="AE15" i="39"/>
  <c r="AD15" i="39"/>
  <c r="AC15" i="39"/>
  <c r="X15" i="39"/>
  <c r="W15" i="39"/>
  <c r="V15" i="39"/>
  <c r="U15" i="39"/>
  <c r="T15" i="39"/>
  <c r="S15" i="39"/>
  <c r="R15" i="39"/>
  <c r="Q15" i="39"/>
  <c r="L15" i="39"/>
  <c r="K15" i="39"/>
  <c r="J15" i="39"/>
  <c r="I15" i="39"/>
  <c r="H15" i="39"/>
  <c r="G15" i="39"/>
  <c r="F15" i="39"/>
  <c r="E15" i="39"/>
  <c r="EN14" i="39"/>
  <c r="EM14" i="39"/>
  <c r="EL14" i="39"/>
  <c r="EK14" i="39"/>
  <c r="EJ14" i="39"/>
  <c r="EI14" i="39"/>
  <c r="EH14" i="39"/>
  <c r="EG14" i="39"/>
  <c r="EB14" i="39"/>
  <c r="DY14" i="39" s="1"/>
  <c r="EA14" i="39"/>
  <c r="DZ14" i="39"/>
  <c r="DX14" i="39"/>
  <c r="DW14" i="39"/>
  <c r="DV14" i="39"/>
  <c r="DU14" i="39"/>
  <c r="DP14" i="39"/>
  <c r="DO14" i="39"/>
  <c r="DN14" i="39"/>
  <c r="DM14" i="39"/>
  <c r="DL14" i="39"/>
  <c r="DK14" i="39"/>
  <c r="DJ14" i="39"/>
  <c r="DI14" i="39"/>
  <c r="DD14" i="39"/>
  <c r="DA14" i="39" s="1"/>
  <c r="DC14" i="39"/>
  <c r="DB14" i="39"/>
  <c r="CZ14" i="39"/>
  <c r="CY14" i="39"/>
  <c r="CX14" i="39"/>
  <c r="CW14" i="39"/>
  <c r="CR14" i="39"/>
  <c r="CQ14" i="39"/>
  <c r="CP14" i="39"/>
  <c r="CO14" i="39"/>
  <c r="CN14" i="39"/>
  <c r="CM14" i="39"/>
  <c r="CL14" i="39"/>
  <c r="CK14" i="39"/>
  <c r="CF14" i="39"/>
  <c r="CC14" i="39" s="1"/>
  <c r="CE14" i="39"/>
  <c r="CD14" i="39"/>
  <c r="CA14" i="39"/>
  <c r="BZ14" i="39"/>
  <c r="BY14" i="39"/>
  <c r="BT14" i="39"/>
  <c r="BQ14" i="39" s="1"/>
  <c r="BS14" i="39"/>
  <c r="BR14" i="39"/>
  <c r="BO14" i="39"/>
  <c r="BN14" i="39"/>
  <c r="BM14" i="39"/>
  <c r="BH14" i="39"/>
  <c r="BG14" i="39"/>
  <c r="BF14" i="39"/>
  <c r="BE14" i="39"/>
  <c r="BD14" i="39"/>
  <c r="BC14" i="39"/>
  <c r="BB14" i="39"/>
  <c r="BA14" i="39"/>
  <c r="AV14" i="39"/>
  <c r="AS14" i="39" s="1"/>
  <c r="AU14" i="39"/>
  <c r="AT14" i="39"/>
  <c r="AR14" i="39"/>
  <c r="AQ14" i="39"/>
  <c r="AP14" i="39"/>
  <c r="AO14" i="39"/>
  <c r="AJ14" i="39"/>
  <c r="AI14" i="39"/>
  <c r="AH14" i="39"/>
  <c r="AG14" i="39"/>
  <c r="AF14" i="39"/>
  <c r="AE14" i="39"/>
  <c r="AD14" i="39"/>
  <c r="AC14" i="39"/>
  <c r="X14" i="39"/>
  <c r="W14" i="39"/>
  <c r="V14" i="39"/>
  <c r="U14" i="39"/>
  <c r="T14" i="39"/>
  <c r="S14" i="39"/>
  <c r="R14" i="39"/>
  <c r="Q14" i="39"/>
  <c r="L14" i="39"/>
  <c r="K14" i="39"/>
  <c r="J14" i="39"/>
  <c r="I14" i="39"/>
  <c r="H14" i="39"/>
  <c r="G14" i="39"/>
  <c r="F14" i="39"/>
  <c r="E14" i="39"/>
  <c r="EN13" i="39"/>
  <c r="EJ13" i="39" s="1"/>
  <c r="EM13" i="39"/>
  <c r="EL13" i="39"/>
  <c r="EK13" i="39"/>
  <c r="EI13" i="39"/>
  <c r="EH13" i="39"/>
  <c r="EG13" i="39"/>
  <c r="EB13" i="39"/>
  <c r="EA13" i="39"/>
  <c r="DZ13" i="39"/>
  <c r="DY13" i="39"/>
  <c r="DX13" i="39"/>
  <c r="DW13" i="39"/>
  <c r="DV13" i="39"/>
  <c r="DU13" i="39"/>
  <c r="DP13" i="39"/>
  <c r="DM13" i="39" s="1"/>
  <c r="DO13" i="39"/>
  <c r="DN13" i="39"/>
  <c r="DL13" i="39"/>
  <c r="DK13" i="39"/>
  <c r="DJ13" i="39"/>
  <c r="DI13" i="39"/>
  <c r="DD13" i="39"/>
  <c r="DA13" i="39" s="1"/>
  <c r="DC13" i="39"/>
  <c r="DB13" i="39"/>
  <c r="CZ13" i="39"/>
  <c r="CY13" i="39"/>
  <c r="CX13" i="39"/>
  <c r="CW13" i="39"/>
  <c r="CR13" i="39"/>
  <c r="CQ13" i="39"/>
  <c r="CP13" i="39"/>
  <c r="CO13" i="39"/>
  <c r="CN13" i="39"/>
  <c r="CM13" i="39"/>
  <c r="CL13" i="39"/>
  <c r="CK13" i="39"/>
  <c r="CF13" i="39"/>
  <c r="CC13" i="39" s="1"/>
  <c r="CE13" i="39"/>
  <c r="CD13" i="39"/>
  <c r="CA13" i="39"/>
  <c r="BZ13" i="39"/>
  <c r="BY13" i="39"/>
  <c r="BT13" i="39"/>
  <c r="BQ13" i="39" s="1"/>
  <c r="BS13" i="39"/>
  <c r="BR13" i="39"/>
  <c r="BO13" i="39"/>
  <c r="BN13" i="39"/>
  <c r="BM13" i="39"/>
  <c r="BH13" i="39"/>
  <c r="BG13" i="39"/>
  <c r="BF13" i="39"/>
  <c r="BE13" i="39"/>
  <c r="BD13" i="39"/>
  <c r="BC13" i="39"/>
  <c r="BB13" i="39"/>
  <c r="BA13" i="39"/>
  <c r="AV13" i="39"/>
  <c r="AS13" i="39" s="1"/>
  <c r="AU13" i="39"/>
  <c r="AT13" i="39"/>
  <c r="AR13" i="39"/>
  <c r="AQ13" i="39"/>
  <c r="AP13" i="39"/>
  <c r="AO13" i="39"/>
  <c r="AJ13" i="39"/>
  <c r="AI13" i="39"/>
  <c r="AH13" i="39"/>
  <c r="AG13" i="39"/>
  <c r="AF13" i="39"/>
  <c r="AE13" i="39"/>
  <c r="AD13" i="39"/>
  <c r="AC13" i="39"/>
  <c r="X13" i="39"/>
  <c r="W13" i="39"/>
  <c r="V13" i="39"/>
  <c r="U13" i="39"/>
  <c r="T13" i="39"/>
  <c r="S13" i="39"/>
  <c r="R13" i="39"/>
  <c r="Q13" i="39"/>
  <c r="L13" i="39"/>
  <c r="K13" i="39"/>
  <c r="J13" i="39"/>
  <c r="I13" i="39"/>
  <c r="H13" i="39"/>
  <c r="G13" i="39"/>
  <c r="F13" i="39"/>
  <c r="E13" i="39"/>
  <c r="EN12" i="39"/>
  <c r="EJ12" i="39" s="1"/>
  <c r="EM12" i="39"/>
  <c r="EL12" i="39"/>
  <c r="EK12" i="39"/>
  <c r="EI12" i="39"/>
  <c r="EH12" i="39"/>
  <c r="EG12" i="39"/>
  <c r="EB12" i="39"/>
  <c r="EA12" i="39"/>
  <c r="DZ12" i="39"/>
  <c r="DY12" i="39"/>
  <c r="DX12" i="39"/>
  <c r="DW12" i="39"/>
  <c r="DV12" i="39"/>
  <c r="DU12" i="39"/>
  <c r="DP12" i="39"/>
  <c r="DO12" i="39"/>
  <c r="DN12" i="39"/>
  <c r="DM12" i="39"/>
  <c r="DL12" i="39"/>
  <c r="DK12" i="39"/>
  <c r="DJ12" i="39"/>
  <c r="DI12" i="39"/>
  <c r="DD12" i="39"/>
  <c r="DA12" i="39" s="1"/>
  <c r="DC12" i="39"/>
  <c r="DB12" i="39"/>
  <c r="CZ12" i="39"/>
  <c r="CY12" i="39"/>
  <c r="CX12" i="39"/>
  <c r="CW12" i="39"/>
  <c r="CR12" i="39"/>
  <c r="CO12" i="39" s="1"/>
  <c r="CQ12" i="39"/>
  <c r="CP12" i="39"/>
  <c r="CN12" i="39"/>
  <c r="CM12" i="39"/>
  <c r="CL12" i="39"/>
  <c r="CK12" i="39"/>
  <c r="CF12" i="39"/>
  <c r="CC12" i="39" s="1"/>
  <c r="CE12" i="39"/>
  <c r="CD12" i="39"/>
  <c r="CB12" i="39"/>
  <c r="CA12" i="39"/>
  <c r="BZ12" i="39"/>
  <c r="BY12" i="39"/>
  <c r="BT12" i="39"/>
  <c r="BQ12" i="39" s="1"/>
  <c r="BS12" i="39"/>
  <c r="BR12" i="39"/>
  <c r="BP12" i="39"/>
  <c r="BO12" i="39"/>
  <c r="BN12" i="39"/>
  <c r="BM12" i="39"/>
  <c r="BH12" i="39"/>
  <c r="BE12" i="39" s="1"/>
  <c r="BG12" i="39"/>
  <c r="BF12" i="39"/>
  <c r="BD12" i="39"/>
  <c r="BC12" i="39"/>
  <c r="BB12" i="39"/>
  <c r="BA12" i="39"/>
  <c r="AV12" i="39"/>
  <c r="AS12" i="39" s="1"/>
  <c r="AU12" i="39"/>
  <c r="AT12" i="39"/>
  <c r="AR12" i="39"/>
  <c r="AQ12" i="39"/>
  <c r="AP12" i="39"/>
  <c r="AO12" i="39"/>
  <c r="AJ12" i="39"/>
  <c r="AI12" i="39"/>
  <c r="AH12" i="39"/>
  <c r="AG12" i="39"/>
  <c r="AF12" i="39"/>
  <c r="AE12" i="39"/>
  <c r="AD12" i="39"/>
  <c r="AC12" i="39"/>
  <c r="X12" i="39"/>
  <c r="W12" i="39"/>
  <c r="V12" i="39"/>
  <c r="U12" i="39"/>
  <c r="T12" i="39"/>
  <c r="S12" i="39"/>
  <c r="R12" i="39"/>
  <c r="Q12" i="39"/>
  <c r="L12" i="39"/>
  <c r="K12" i="39"/>
  <c r="J12" i="39"/>
  <c r="I12" i="39"/>
  <c r="H12" i="39"/>
  <c r="G12" i="39"/>
  <c r="F12" i="39"/>
  <c r="E12" i="39"/>
  <c r="EN11" i="39"/>
  <c r="EM11" i="39"/>
  <c r="EL11" i="39"/>
  <c r="EK11" i="39"/>
  <c r="EJ11" i="39"/>
  <c r="EI11" i="39"/>
  <c r="EH11" i="39"/>
  <c r="EG11" i="39"/>
  <c r="EB11" i="39"/>
  <c r="DY11" i="39" s="1"/>
  <c r="EA11" i="39"/>
  <c r="DZ11" i="39"/>
  <c r="DX11" i="39"/>
  <c r="DW11" i="39"/>
  <c r="DV11" i="39"/>
  <c r="DU11" i="39"/>
  <c r="DP11" i="39"/>
  <c r="DM11" i="39" s="1"/>
  <c r="DO11" i="39"/>
  <c r="DN11" i="39"/>
  <c r="DL11" i="39"/>
  <c r="DK11" i="39"/>
  <c r="DJ11" i="39"/>
  <c r="DI11" i="39"/>
  <c r="DD11" i="39"/>
  <c r="DC11" i="39"/>
  <c r="DB11" i="39"/>
  <c r="DA11" i="39"/>
  <c r="CZ11" i="39"/>
  <c r="CY11" i="39"/>
  <c r="CX11" i="39"/>
  <c r="CW11" i="39"/>
  <c r="CR11" i="39"/>
  <c r="CO11" i="39" s="1"/>
  <c r="CQ11" i="39"/>
  <c r="CP11" i="39"/>
  <c r="CN11" i="39"/>
  <c r="CM11" i="39"/>
  <c r="CL11" i="39"/>
  <c r="CK11" i="39"/>
  <c r="CF11" i="39"/>
  <c r="CC11" i="39" s="1"/>
  <c r="CE11" i="39"/>
  <c r="CD11" i="39"/>
  <c r="CA11" i="39"/>
  <c r="BZ11" i="39"/>
  <c r="BY11" i="39"/>
  <c r="BT11" i="39"/>
  <c r="BS11" i="39"/>
  <c r="BR11" i="39"/>
  <c r="BQ11" i="39"/>
  <c r="BP11" i="39"/>
  <c r="BO11" i="39"/>
  <c r="BN11" i="39"/>
  <c r="BM11" i="39"/>
  <c r="BH11" i="39"/>
  <c r="BE11" i="39" s="1"/>
  <c r="BG11" i="39"/>
  <c r="BF11" i="39"/>
  <c r="BD11" i="39"/>
  <c r="BC11" i="39"/>
  <c r="BB11" i="39"/>
  <c r="BA11" i="39"/>
  <c r="AV11" i="39"/>
  <c r="AS11" i="39" s="1"/>
  <c r="AU11" i="39"/>
  <c r="AT11" i="39"/>
  <c r="AR11" i="39"/>
  <c r="AQ11" i="39"/>
  <c r="AP11" i="39"/>
  <c r="AO11" i="39"/>
  <c r="AJ11" i="39"/>
  <c r="AI11" i="39"/>
  <c r="AH11" i="39"/>
  <c r="AG11" i="39"/>
  <c r="AF11" i="39"/>
  <c r="AE11" i="39"/>
  <c r="AD11" i="39"/>
  <c r="AC11" i="39"/>
  <c r="X11" i="39"/>
  <c r="W11" i="39"/>
  <c r="V11" i="39"/>
  <c r="U11" i="39"/>
  <c r="T11" i="39"/>
  <c r="S11" i="39"/>
  <c r="R11" i="39"/>
  <c r="Q11" i="39"/>
  <c r="L11" i="39"/>
  <c r="K11" i="39"/>
  <c r="J11" i="39"/>
  <c r="I11" i="39"/>
  <c r="H11" i="39"/>
  <c r="G11" i="39"/>
  <c r="F11" i="39"/>
  <c r="E11" i="39"/>
  <c r="EN10" i="39"/>
  <c r="EM10" i="39"/>
  <c r="EL10" i="39"/>
  <c r="EK10" i="39"/>
  <c r="EJ10" i="39"/>
  <c r="EI10" i="39"/>
  <c r="EH10" i="39"/>
  <c r="EG10" i="39"/>
  <c r="EB10" i="39"/>
  <c r="EA10" i="39"/>
  <c r="DZ10" i="39"/>
  <c r="DY10" i="39"/>
  <c r="DX10" i="39"/>
  <c r="DW10" i="39"/>
  <c r="DV10" i="39"/>
  <c r="DU10" i="39"/>
  <c r="DP10" i="39"/>
  <c r="DM10" i="39" s="1"/>
  <c r="DO10" i="39"/>
  <c r="DN10" i="39"/>
  <c r="DL10" i="39"/>
  <c r="DK10" i="39"/>
  <c r="DJ10" i="39"/>
  <c r="DI10" i="39"/>
  <c r="DD10" i="39"/>
  <c r="DC10" i="39"/>
  <c r="DB10" i="39"/>
  <c r="DA10" i="39"/>
  <c r="CZ10" i="39"/>
  <c r="CY10" i="39"/>
  <c r="CX10" i="39"/>
  <c r="CW10" i="39"/>
  <c r="CR10" i="39"/>
  <c r="CO10" i="39" s="1"/>
  <c r="CQ10" i="39"/>
  <c r="CP10" i="39"/>
  <c r="CN10" i="39"/>
  <c r="CM10" i="39"/>
  <c r="CL10" i="39"/>
  <c r="CK10" i="39"/>
  <c r="CF10" i="39"/>
  <c r="CE10" i="39"/>
  <c r="CD10" i="39"/>
  <c r="CC10" i="39"/>
  <c r="CB10" i="39"/>
  <c r="CA10" i="39"/>
  <c r="BZ10" i="39"/>
  <c r="BY10" i="39"/>
  <c r="BT10" i="39"/>
  <c r="BQ10" i="39" s="1"/>
  <c r="BS10" i="39"/>
  <c r="BR10" i="39"/>
  <c r="BP10" i="39"/>
  <c r="BO10" i="39"/>
  <c r="BN10" i="39"/>
  <c r="BM10" i="39"/>
  <c r="BH10" i="39"/>
  <c r="BE10" i="39" s="1"/>
  <c r="BG10" i="39"/>
  <c r="BF10" i="39"/>
  <c r="BD10" i="39"/>
  <c r="BC10" i="39"/>
  <c r="BB10" i="39"/>
  <c r="BA10" i="39"/>
  <c r="AV10" i="39"/>
  <c r="AU10" i="39"/>
  <c r="AT10" i="39"/>
  <c r="AS10" i="39"/>
  <c r="AR10" i="39"/>
  <c r="AQ10" i="39"/>
  <c r="AP10" i="39"/>
  <c r="AO10" i="39"/>
  <c r="AJ10" i="39"/>
  <c r="AI10" i="39"/>
  <c r="AH10" i="39"/>
  <c r="AG10" i="39"/>
  <c r="AF10" i="39"/>
  <c r="AE10" i="39"/>
  <c r="AD10" i="39"/>
  <c r="AC10" i="39"/>
  <c r="X10" i="39"/>
  <c r="W10" i="39"/>
  <c r="V10" i="39"/>
  <c r="U10" i="39"/>
  <c r="T10" i="39"/>
  <c r="S10" i="39"/>
  <c r="R10" i="39"/>
  <c r="Q10" i="39"/>
  <c r="L10" i="39"/>
  <c r="K10" i="39"/>
  <c r="J10" i="39"/>
  <c r="I10" i="39"/>
  <c r="H10" i="39"/>
  <c r="G10" i="39"/>
  <c r="F10" i="39"/>
  <c r="E10" i="39"/>
  <c r="EN9" i="39"/>
  <c r="EK9" i="39" s="1"/>
  <c r="EM9" i="39"/>
  <c r="EL9" i="39"/>
  <c r="EJ9" i="39"/>
  <c r="EI9" i="39"/>
  <c r="EH9" i="39"/>
  <c r="EG9" i="39"/>
  <c r="EB9" i="39"/>
  <c r="EA9" i="39"/>
  <c r="DZ9" i="39"/>
  <c r="DY9" i="39"/>
  <c r="DX9" i="39"/>
  <c r="DW9" i="39"/>
  <c r="DV9" i="39"/>
  <c r="DU9" i="39"/>
  <c r="DP9" i="39"/>
  <c r="DO9" i="39"/>
  <c r="DN9" i="39"/>
  <c r="DM9" i="39"/>
  <c r="DL9" i="39"/>
  <c r="DK9" i="39"/>
  <c r="DJ9" i="39"/>
  <c r="DI9" i="39"/>
  <c r="DD9" i="39"/>
  <c r="DA9" i="39" s="1"/>
  <c r="DC9" i="39"/>
  <c r="DB9" i="39"/>
  <c r="CZ9" i="39"/>
  <c r="CY9" i="39"/>
  <c r="CX9" i="39"/>
  <c r="CW9" i="39"/>
  <c r="CR9" i="39"/>
  <c r="CO9" i="39" s="1"/>
  <c r="CQ9" i="39"/>
  <c r="CP9" i="39"/>
  <c r="CN9" i="39"/>
  <c r="CM9" i="39"/>
  <c r="CL9" i="39"/>
  <c r="CK9" i="39"/>
  <c r="CF9" i="39"/>
  <c r="CE9" i="39"/>
  <c r="CD9" i="39"/>
  <c r="CC9" i="39"/>
  <c r="CB9" i="39"/>
  <c r="CA9" i="39"/>
  <c r="BZ9" i="39"/>
  <c r="BY9" i="39"/>
  <c r="BT9" i="39"/>
  <c r="BQ9" i="39" s="1"/>
  <c r="BS9" i="39"/>
  <c r="BR9" i="39"/>
  <c r="BP9" i="39"/>
  <c r="BO9" i="39"/>
  <c r="BN9" i="39"/>
  <c r="BM9" i="39"/>
  <c r="BH9" i="39"/>
  <c r="BE9" i="39" s="1"/>
  <c r="BG9" i="39"/>
  <c r="BF9" i="39"/>
  <c r="BD9" i="39"/>
  <c r="BC9" i="39"/>
  <c r="BB9" i="39"/>
  <c r="BA9" i="39"/>
  <c r="AV9" i="39"/>
  <c r="AU9" i="39"/>
  <c r="AT9" i="39"/>
  <c r="AS9" i="39"/>
  <c r="AR9" i="39"/>
  <c r="AQ9" i="39"/>
  <c r="AP9" i="39"/>
  <c r="AO9" i="39"/>
  <c r="AJ9" i="39"/>
  <c r="AI9" i="39"/>
  <c r="AH9" i="39"/>
  <c r="AG9" i="39"/>
  <c r="AF9" i="39"/>
  <c r="AE9" i="39"/>
  <c r="AD9" i="39"/>
  <c r="AC9" i="39"/>
  <c r="X9" i="39"/>
  <c r="W9" i="39"/>
  <c r="V9" i="39"/>
  <c r="U9" i="39"/>
  <c r="T9" i="39"/>
  <c r="S9" i="39"/>
  <c r="R9" i="39"/>
  <c r="Q9" i="39"/>
  <c r="L9" i="39"/>
  <c r="K9" i="39"/>
  <c r="J9" i="39"/>
  <c r="I9" i="39"/>
  <c r="H9" i="39"/>
  <c r="G9" i="39"/>
  <c r="F9" i="39"/>
  <c r="E9" i="39"/>
  <c r="EN8" i="39"/>
  <c r="EK8" i="39" s="1"/>
  <c r="EM8" i="39"/>
  <c r="EL8" i="39"/>
  <c r="EJ8" i="39"/>
  <c r="EI8" i="39"/>
  <c r="EH8" i="39"/>
  <c r="EG8" i="39"/>
  <c r="EB8" i="39"/>
  <c r="EA8" i="39"/>
  <c r="DZ8" i="39"/>
  <c r="DY8" i="39"/>
  <c r="DX8" i="39"/>
  <c r="DW8" i="39"/>
  <c r="DV8" i="39"/>
  <c r="DU8" i="39"/>
  <c r="DP8" i="39"/>
  <c r="DO8" i="39"/>
  <c r="DN8" i="39"/>
  <c r="DM8" i="39"/>
  <c r="DL8" i="39"/>
  <c r="DK8" i="39"/>
  <c r="DJ8" i="39"/>
  <c r="DI8" i="39"/>
  <c r="DD8" i="39"/>
  <c r="DA8" i="39" s="1"/>
  <c r="DC8" i="39"/>
  <c r="DB8" i="39"/>
  <c r="CZ8" i="39"/>
  <c r="CY8" i="39"/>
  <c r="CX8" i="39"/>
  <c r="CW8" i="39"/>
  <c r="CR8" i="39"/>
  <c r="CO8" i="39" s="1"/>
  <c r="CQ8" i="39"/>
  <c r="CP8" i="39"/>
  <c r="CN8" i="39"/>
  <c r="CM8" i="39"/>
  <c r="CL8" i="39"/>
  <c r="CK8" i="39"/>
  <c r="CF8" i="39"/>
  <c r="CC8" i="39" s="1"/>
  <c r="CE8" i="39"/>
  <c r="CD8" i="39"/>
  <c r="CB8" i="39"/>
  <c r="CA8" i="39"/>
  <c r="BZ8" i="39"/>
  <c r="BY8" i="39"/>
  <c r="BT8" i="39"/>
  <c r="BQ8" i="39" s="1"/>
  <c r="BS8" i="39"/>
  <c r="BR8" i="39"/>
  <c r="BP8" i="39"/>
  <c r="BO8" i="39"/>
  <c r="BN8" i="39"/>
  <c r="BM8" i="39"/>
  <c r="BH8" i="39"/>
  <c r="BG8" i="39"/>
  <c r="BF8" i="39"/>
  <c r="BE8" i="39"/>
  <c r="BD8" i="39"/>
  <c r="BC8" i="39"/>
  <c r="BB8" i="39"/>
  <c r="BA8" i="39"/>
  <c r="AV8" i="39"/>
  <c r="AS8" i="39" s="1"/>
  <c r="AU8" i="39"/>
  <c r="AT8" i="39"/>
  <c r="AR8" i="39"/>
  <c r="AQ8" i="39"/>
  <c r="AP8" i="39"/>
  <c r="AO8" i="39"/>
  <c r="AJ8" i="39"/>
  <c r="AI8" i="39"/>
  <c r="AH8" i="39"/>
  <c r="AG8" i="39"/>
  <c r="AF8" i="39"/>
  <c r="AE8" i="39"/>
  <c r="AD8" i="39"/>
  <c r="AC8" i="39"/>
  <c r="X8" i="39"/>
  <c r="W8" i="39"/>
  <c r="V8" i="39"/>
  <c r="U8" i="39"/>
  <c r="T8" i="39"/>
  <c r="S8" i="39"/>
  <c r="R8" i="39"/>
  <c r="Q8" i="39"/>
  <c r="L8" i="39"/>
  <c r="K8" i="39"/>
  <c r="J8" i="39"/>
  <c r="I8" i="39"/>
  <c r="H8" i="39"/>
  <c r="G8" i="39"/>
  <c r="F8" i="39"/>
  <c r="E8" i="39"/>
  <c r="EN7" i="39"/>
  <c r="EK7" i="39" s="1"/>
  <c r="EM7" i="39"/>
  <c r="EL7" i="39"/>
  <c r="EJ7" i="39"/>
  <c r="EI7" i="39"/>
  <c r="EH7" i="39"/>
  <c r="EG7" i="39"/>
  <c r="EB7" i="39"/>
  <c r="DY7" i="39" s="1"/>
  <c r="EA7" i="39"/>
  <c r="DZ7" i="39"/>
  <c r="DX7" i="39"/>
  <c r="DW7" i="39"/>
  <c r="DV7" i="39"/>
  <c r="DU7" i="39"/>
  <c r="DP7" i="39"/>
  <c r="DO7" i="39"/>
  <c r="DN7" i="39"/>
  <c r="DM7" i="39"/>
  <c r="DL7" i="39"/>
  <c r="DK7" i="39"/>
  <c r="DJ7" i="39"/>
  <c r="DI7" i="39"/>
  <c r="DD7" i="39"/>
  <c r="DA7" i="39" s="1"/>
  <c r="DC7" i="39"/>
  <c r="DB7" i="39"/>
  <c r="CZ7" i="39"/>
  <c r="CY7" i="39"/>
  <c r="CX7" i="39"/>
  <c r="CW7" i="39"/>
  <c r="CR7" i="39"/>
  <c r="CQ7" i="39"/>
  <c r="CP7" i="39"/>
  <c r="CO7" i="39"/>
  <c r="CN7" i="39"/>
  <c r="CM7" i="39"/>
  <c r="CL7" i="39"/>
  <c r="CK7" i="39"/>
  <c r="CF7" i="39"/>
  <c r="CC7" i="39" s="1"/>
  <c r="CE7" i="39"/>
  <c r="CD7" i="39"/>
  <c r="CB7" i="39"/>
  <c r="CA7" i="39"/>
  <c r="BZ7" i="39"/>
  <c r="BY7" i="39"/>
  <c r="BT7" i="39"/>
  <c r="BQ7" i="39" s="1"/>
  <c r="BS7" i="39"/>
  <c r="BR7" i="39"/>
  <c r="BP7" i="39"/>
  <c r="BO7" i="39"/>
  <c r="BN7" i="39"/>
  <c r="BM7" i="39"/>
  <c r="BH7" i="39"/>
  <c r="BG7" i="39"/>
  <c r="BF7" i="39"/>
  <c r="BE7" i="39"/>
  <c r="BD7" i="39"/>
  <c r="BC7" i="39"/>
  <c r="BB7" i="39"/>
  <c r="BA7" i="39"/>
  <c r="AV7" i="39"/>
  <c r="AS7" i="39" s="1"/>
  <c r="AU7" i="39"/>
  <c r="AT7" i="39"/>
  <c r="AR7" i="39"/>
  <c r="AQ7" i="39"/>
  <c r="AP7" i="39"/>
  <c r="AO7" i="39"/>
  <c r="AJ7" i="39"/>
  <c r="AI7" i="39"/>
  <c r="AH7" i="39"/>
  <c r="AG7" i="39"/>
  <c r="AF7" i="39"/>
  <c r="AE7" i="39"/>
  <c r="AD7" i="39"/>
  <c r="AC7" i="39"/>
  <c r="X7" i="39"/>
  <c r="W7" i="39"/>
  <c r="V7" i="39"/>
  <c r="U7" i="39"/>
  <c r="T7" i="39"/>
  <c r="S7" i="39"/>
  <c r="R7" i="39"/>
  <c r="Q7" i="39"/>
  <c r="L7" i="39"/>
  <c r="K7" i="39"/>
  <c r="J7" i="39"/>
  <c r="I7" i="39"/>
  <c r="H7" i="39"/>
  <c r="G7" i="39"/>
  <c r="F7" i="39"/>
  <c r="E7" i="39"/>
  <c r="EN6" i="39"/>
  <c r="EM6" i="39"/>
  <c r="EL6" i="39"/>
  <c r="EK6" i="39"/>
  <c r="EJ6" i="39"/>
  <c r="EI6" i="39"/>
  <c r="EH6" i="39"/>
  <c r="EG6" i="39"/>
  <c r="EB6" i="39"/>
  <c r="EA6" i="39"/>
  <c r="DZ6" i="39"/>
  <c r="DY6" i="39"/>
  <c r="DX6" i="39"/>
  <c r="DW6" i="39"/>
  <c r="DV6" i="39"/>
  <c r="DU6" i="39"/>
  <c r="DP6" i="39"/>
  <c r="DO6" i="39"/>
  <c r="DN6" i="39"/>
  <c r="DM6" i="39"/>
  <c r="DL6" i="39"/>
  <c r="DK6" i="39"/>
  <c r="DJ6" i="39"/>
  <c r="DI6" i="39"/>
  <c r="DD6" i="39"/>
  <c r="DA6" i="39" s="1"/>
  <c r="DC6" i="39"/>
  <c r="DB6" i="39"/>
  <c r="CZ6" i="39"/>
  <c r="CY6" i="39"/>
  <c r="CX6" i="39"/>
  <c r="CW6" i="39"/>
  <c r="CR6" i="39"/>
  <c r="CQ6" i="39"/>
  <c r="CP6" i="39"/>
  <c r="CO6" i="39"/>
  <c r="CN6" i="39"/>
  <c r="CM6" i="39"/>
  <c r="CL6" i="39"/>
  <c r="CK6" i="39"/>
  <c r="CF6" i="39"/>
  <c r="CC6" i="39" s="1"/>
  <c r="CE6" i="39"/>
  <c r="CD6" i="39"/>
  <c r="CB6" i="39"/>
  <c r="CA6" i="39"/>
  <c r="BZ6" i="39"/>
  <c r="BY6" i="39"/>
  <c r="BT6" i="39"/>
  <c r="BQ6" i="39" s="1"/>
  <c r="BS6" i="39"/>
  <c r="BR6" i="39"/>
  <c r="BP6" i="39"/>
  <c r="BO6" i="39"/>
  <c r="BN6" i="39"/>
  <c r="BM6" i="39"/>
  <c r="BH6" i="39"/>
  <c r="BE6" i="39" s="1"/>
  <c r="BG6" i="39"/>
  <c r="BF6" i="39"/>
  <c r="BD6" i="39"/>
  <c r="BC6" i="39"/>
  <c r="BB6" i="39"/>
  <c r="BA6" i="39"/>
  <c r="AV6" i="39"/>
  <c r="AS6" i="39" s="1"/>
  <c r="AU6" i="39"/>
  <c r="AT6" i="39"/>
  <c r="AR6" i="39"/>
  <c r="AQ6" i="39"/>
  <c r="AP6" i="39"/>
  <c r="AO6" i="39"/>
  <c r="AJ6" i="39"/>
  <c r="AI6" i="39"/>
  <c r="AH6" i="39"/>
  <c r="AG6" i="39"/>
  <c r="AF6" i="39"/>
  <c r="AE6" i="39"/>
  <c r="AD6" i="39"/>
  <c r="AC6" i="39"/>
  <c r="X6" i="39"/>
  <c r="W6" i="39"/>
  <c r="V6" i="39"/>
  <c r="U6" i="39"/>
  <c r="T6" i="39"/>
  <c r="S6" i="39"/>
  <c r="R6" i="39"/>
  <c r="Q6" i="39"/>
  <c r="L6" i="39"/>
  <c r="K6" i="39"/>
  <c r="J6" i="39"/>
  <c r="I6" i="39"/>
  <c r="H6" i="39"/>
  <c r="C6" i="39"/>
  <c r="D37" i="35"/>
  <c r="L11" i="35"/>
  <c r="L12" i="35"/>
  <c r="L13" i="35"/>
  <c r="L14" i="35"/>
  <c r="L15" i="35"/>
  <c r="L16" i="35"/>
  <c r="L18" i="35"/>
  <c r="L19" i="35"/>
  <c r="L20" i="35"/>
  <c r="L21" i="35"/>
  <c r="L27" i="35"/>
  <c r="L29" i="35"/>
  <c r="L30" i="35"/>
  <c r="L31" i="35"/>
  <c r="L32" i="35"/>
  <c r="L34" i="35"/>
  <c r="L36" i="35"/>
  <c r="L6" i="35"/>
  <c r="EN7" i="35"/>
  <c r="EN8" i="35"/>
  <c r="EN9" i="35"/>
  <c r="EN10" i="35"/>
  <c r="EH10" i="35" s="1"/>
  <c r="EN11" i="35"/>
  <c r="EI11" i="35" s="1"/>
  <c r="EN12" i="35"/>
  <c r="EN13" i="35"/>
  <c r="EN14" i="35"/>
  <c r="EN15" i="35"/>
  <c r="EN29" i="35"/>
  <c r="EN30" i="35"/>
  <c r="EN34" i="35"/>
  <c r="EN35" i="35"/>
  <c r="EN36" i="35"/>
  <c r="EN6" i="35"/>
  <c r="EB7" i="35"/>
  <c r="EB8" i="35"/>
  <c r="EB9" i="35"/>
  <c r="EB10" i="35"/>
  <c r="EB11" i="35"/>
  <c r="DU11" i="35" s="1"/>
  <c r="EB12" i="35"/>
  <c r="EB13" i="35"/>
  <c r="EB14" i="35"/>
  <c r="EB15" i="35"/>
  <c r="EB16" i="35"/>
  <c r="EB17" i="35"/>
  <c r="EB18" i="35"/>
  <c r="EB19" i="35"/>
  <c r="EB20" i="35"/>
  <c r="EB21" i="35"/>
  <c r="EB22" i="35"/>
  <c r="EB23" i="35"/>
  <c r="EB24" i="35"/>
  <c r="EB25" i="35"/>
  <c r="DU25" i="35" s="1"/>
  <c r="EB26" i="35"/>
  <c r="EB27" i="35"/>
  <c r="EB28" i="35"/>
  <c r="EB29" i="35"/>
  <c r="EB30" i="35"/>
  <c r="EB31" i="35"/>
  <c r="EB35" i="35"/>
  <c r="EB36" i="35"/>
  <c r="EB6" i="35"/>
  <c r="DP7" i="35"/>
  <c r="DP8" i="35"/>
  <c r="DP9" i="35"/>
  <c r="DP10" i="35"/>
  <c r="DK10" i="35" s="1"/>
  <c r="DP11" i="35"/>
  <c r="DP12" i="35"/>
  <c r="DP13" i="35"/>
  <c r="DP14" i="35"/>
  <c r="DP15" i="35"/>
  <c r="DP16" i="35"/>
  <c r="DP17" i="35"/>
  <c r="DP18" i="35"/>
  <c r="DP19" i="35"/>
  <c r="DP20" i="35"/>
  <c r="DP21" i="35"/>
  <c r="DP22" i="35"/>
  <c r="DP23" i="35"/>
  <c r="DP24" i="35"/>
  <c r="DP25" i="35"/>
  <c r="DP26" i="35"/>
  <c r="DP27" i="35"/>
  <c r="DP28" i="35"/>
  <c r="DP29" i="35"/>
  <c r="DP30" i="35"/>
  <c r="DP33" i="35"/>
  <c r="DP34" i="35"/>
  <c r="DP36" i="35"/>
  <c r="DP6" i="35"/>
  <c r="DD7" i="35"/>
  <c r="DD8" i="35"/>
  <c r="DD9" i="35"/>
  <c r="CW9" i="35" s="1"/>
  <c r="DD10" i="35"/>
  <c r="CX10" i="35" s="1"/>
  <c r="DD11" i="35"/>
  <c r="CY11" i="35" s="1"/>
  <c r="DD12" i="35"/>
  <c r="DD13" i="35"/>
  <c r="DD14" i="35"/>
  <c r="DD15" i="35"/>
  <c r="DD16" i="35"/>
  <c r="DD17" i="35"/>
  <c r="DD18" i="35"/>
  <c r="DD19" i="35"/>
  <c r="DD20" i="35"/>
  <c r="DD21" i="35"/>
  <c r="DD22" i="35"/>
  <c r="DD23" i="35"/>
  <c r="DD24" i="35"/>
  <c r="DD25" i="35"/>
  <c r="DD26" i="35"/>
  <c r="DD27" i="35"/>
  <c r="DD28" i="35"/>
  <c r="DD29" i="35"/>
  <c r="DD30" i="35"/>
  <c r="DD31" i="35"/>
  <c r="DD35" i="35"/>
  <c r="DD36" i="35"/>
  <c r="DD6" i="35"/>
  <c r="CR7" i="35"/>
  <c r="CR8" i="35"/>
  <c r="CR9" i="35"/>
  <c r="CR10" i="35"/>
  <c r="CR11" i="35"/>
  <c r="CR12" i="35"/>
  <c r="CR13" i="35"/>
  <c r="CR14" i="35"/>
  <c r="CR15" i="35"/>
  <c r="CR16" i="35"/>
  <c r="CR17" i="35"/>
  <c r="CR18" i="35"/>
  <c r="CR19" i="35"/>
  <c r="CR20" i="35"/>
  <c r="CR21" i="35"/>
  <c r="CR22" i="35"/>
  <c r="CR23" i="35"/>
  <c r="CR24" i="35"/>
  <c r="CR25" i="35"/>
  <c r="CR26" i="35"/>
  <c r="CR27" i="35"/>
  <c r="CR28" i="35"/>
  <c r="CR29" i="35"/>
  <c r="CR30" i="35"/>
  <c r="CR31" i="35"/>
  <c r="CR32" i="35"/>
  <c r="CR6" i="35"/>
  <c r="CF7" i="35"/>
  <c r="CF8" i="35"/>
  <c r="CF9" i="35"/>
  <c r="CF10" i="35"/>
  <c r="CF11" i="35"/>
  <c r="CF12" i="35"/>
  <c r="CF13" i="35"/>
  <c r="CF14" i="35"/>
  <c r="CF15" i="35"/>
  <c r="CF16" i="35"/>
  <c r="CF17" i="35"/>
  <c r="CF18" i="35"/>
  <c r="CF19" i="35"/>
  <c r="CF20" i="35"/>
  <c r="CF21" i="35"/>
  <c r="CF22" i="35"/>
  <c r="CF28" i="35"/>
  <c r="CF29" i="35"/>
  <c r="CF30" i="35"/>
  <c r="CF31" i="35"/>
  <c r="CF32" i="35"/>
  <c r="CF33" i="35"/>
  <c r="CF34" i="35"/>
  <c r="CF35" i="35"/>
  <c r="CF6" i="35"/>
  <c r="BT7" i="35"/>
  <c r="BT8" i="35"/>
  <c r="BT9" i="35"/>
  <c r="BT10" i="35"/>
  <c r="BM10" i="35" s="1"/>
  <c r="BT11" i="35"/>
  <c r="BT12" i="35"/>
  <c r="BT13" i="35"/>
  <c r="BT14" i="35"/>
  <c r="BT15" i="35"/>
  <c r="BT16" i="35"/>
  <c r="BT17" i="35"/>
  <c r="BT23" i="35"/>
  <c r="BT24" i="35"/>
  <c r="BT25" i="35"/>
  <c r="BT26" i="35"/>
  <c r="BT27" i="35"/>
  <c r="BT28" i="35"/>
  <c r="BT29" i="35"/>
  <c r="BT30" i="35"/>
  <c r="BT31" i="35"/>
  <c r="BT32" i="35"/>
  <c r="BT33" i="35"/>
  <c r="BT36" i="35"/>
  <c r="BT6" i="35"/>
  <c r="BH7" i="35"/>
  <c r="BH8" i="35"/>
  <c r="BH9" i="35"/>
  <c r="BC9" i="35" s="1"/>
  <c r="BH10" i="35"/>
  <c r="BH11" i="35"/>
  <c r="BH12" i="35"/>
  <c r="BH13" i="35"/>
  <c r="BH14" i="35"/>
  <c r="BH15" i="35"/>
  <c r="BH16" i="35"/>
  <c r="BH17" i="35"/>
  <c r="BA17" i="35" s="1"/>
  <c r="BH18" i="35"/>
  <c r="BH19" i="35"/>
  <c r="BH20" i="35"/>
  <c r="BH26" i="35"/>
  <c r="BH27" i="35"/>
  <c r="BH28" i="35"/>
  <c r="BH29" i="35"/>
  <c r="BH30" i="35"/>
  <c r="BH31" i="35"/>
  <c r="BH32" i="35"/>
  <c r="BH33" i="35"/>
  <c r="BH34" i="35"/>
  <c r="BH6" i="35"/>
  <c r="AQ7" i="35"/>
  <c r="AQ8" i="35"/>
  <c r="AQ10" i="35"/>
  <c r="AQ11" i="35"/>
  <c r="AQ12" i="35"/>
  <c r="AQ13" i="35"/>
  <c r="AQ14" i="35"/>
  <c r="AQ15" i="35"/>
  <c r="AQ16" i="35"/>
  <c r="AQ17" i="35"/>
  <c r="AQ18" i="35"/>
  <c r="AQ19" i="35"/>
  <c r="AQ20" i="35"/>
  <c r="AQ21" i="35"/>
  <c r="AQ22" i="35"/>
  <c r="AQ23" i="35"/>
  <c r="AQ24" i="35"/>
  <c r="AQ25" i="35"/>
  <c r="AQ26" i="35"/>
  <c r="AQ27" i="35"/>
  <c r="AQ28" i="35"/>
  <c r="AQ29" i="35"/>
  <c r="AQ30" i="35"/>
  <c r="AQ31" i="35"/>
  <c r="AQ32" i="35"/>
  <c r="AQ33" i="35"/>
  <c r="AQ34" i="35"/>
  <c r="AQ35" i="35"/>
  <c r="AQ36" i="35"/>
  <c r="AQ6" i="35"/>
  <c r="AV7" i="35"/>
  <c r="AV8" i="35"/>
  <c r="AV10" i="35"/>
  <c r="AV11" i="35"/>
  <c r="AP11" i="35" s="1"/>
  <c r="AV12" i="35"/>
  <c r="AV13" i="35"/>
  <c r="AV14" i="35"/>
  <c r="AV15" i="35"/>
  <c r="AV21" i="35"/>
  <c r="AV22" i="35"/>
  <c r="AV23" i="35"/>
  <c r="AV24" i="35"/>
  <c r="AV25" i="35"/>
  <c r="AV26" i="35"/>
  <c r="AV27" i="35"/>
  <c r="AV28" i="35"/>
  <c r="AV29" i="35"/>
  <c r="AV30" i="35"/>
  <c r="AV31" i="35"/>
  <c r="AV32" i="35"/>
  <c r="AV34" i="35"/>
  <c r="AV35" i="35"/>
  <c r="AV36" i="35"/>
  <c r="AV6" i="35"/>
  <c r="AJ7" i="35"/>
  <c r="AJ8" i="35"/>
  <c r="AJ9" i="35"/>
  <c r="AJ10" i="35"/>
  <c r="AJ11" i="35"/>
  <c r="AD11" i="35" s="1"/>
  <c r="AJ12" i="35"/>
  <c r="AD12" i="35" s="1"/>
  <c r="AJ13" i="35"/>
  <c r="AJ14" i="35"/>
  <c r="AE14" i="35" s="1"/>
  <c r="AJ15" i="35"/>
  <c r="AJ16" i="35"/>
  <c r="AJ17" i="35"/>
  <c r="AJ18" i="35"/>
  <c r="AJ24" i="35"/>
  <c r="AJ25" i="35"/>
  <c r="AJ26" i="35"/>
  <c r="AJ27" i="35"/>
  <c r="AJ28" i="35"/>
  <c r="AJ29" i="35"/>
  <c r="AJ30" i="35"/>
  <c r="AJ31" i="35"/>
  <c r="AJ32" i="35"/>
  <c r="AJ33" i="35"/>
  <c r="AJ34" i="35"/>
  <c r="AJ35" i="35"/>
  <c r="AJ6" i="35"/>
  <c r="EG7" i="35"/>
  <c r="EH7" i="35"/>
  <c r="EI7" i="35"/>
  <c r="EG8" i="35"/>
  <c r="EH8" i="35"/>
  <c r="EI8" i="35"/>
  <c r="EG9" i="35"/>
  <c r="EH9" i="35"/>
  <c r="EI9" i="35"/>
  <c r="EG10" i="35"/>
  <c r="EI10" i="35"/>
  <c r="EG11" i="35"/>
  <c r="EH11" i="35"/>
  <c r="EG12" i="35"/>
  <c r="EH12" i="35"/>
  <c r="EI12" i="35"/>
  <c r="EG13" i="35"/>
  <c r="EH13" i="35"/>
  <c r="EI13" i="35"/>
  <c r="EG14" i="35"/>
  <c r="EH14" i="35"/>
  <c r="EI14" i="35"/>
  <c r="EG15" i="35"/>
  <c r="EH15" i="35"/>
  <c r="EI15" i="35"/>
  <c r="EG16" i="35"/>
  <c r="EH16" i="35"/>
  <c r="EI16" i="35"/>
  <c r="EG17" i="35"/>
  <c r="EH17" i="35"/>
  <c r="EI17" i="35"/>
  <c r="EG18" i="35"/>
  <c r="EH18" i="35"/>
  <c r="EI18" i="35"/>
  <c r="EG19" i="35"/>
  <c r="EH19" i="35"/>
  <c r="EI19" i="35"/>
  <c r="EG20" i="35"/>
  <c r="EH20" i="35"/>
  <c r="EI20" i="35"/>
  <c r="EG21" i="35"/>
  <c r="EH21" i="35"/>
  <c r="EI21" i="35"/>
  <c r="EG22" i="35"/>
  <c r="EH22" i="35"/>
  <c r="EI22" i="35"/>
  <c r="EG23" i="35"/>
  <c r="EH23" i="35"/>
  <c r="EI23" i="35"/>
  <c r="EG24" i="35"/>
  <c r="EH24" i="35"/>
  <c r="EI24" i="35"/>
  <c r="EG25" i="35"/>
  <c r="EH25" i="35"/>
  <c r="EI25" i="35"/>
  <c r="EG26" i="35"/>
  <c r="EH26" i="35"/>
  <c r="EI26" i="35"/>
  <c r="EG27" i="35"/>
  <c r="EH27" i="35"/>
  <c r="EI27" i="35"/>
  <c r="EG28" i="35"/>
  <c r="EH28" i="35"/>
  <c r="EI28" i="35"/>
  <c r="EG29" i="35"/>
  <c r="EH29" i="35"/>
  <c r="EI29" i="35"/>
  <c r="EG30" i="35"/>
  <c r="EH30" i="35"/>
  <c r="EI30" i="35"/>
  <c r="EH31" i="35"/>
  <c r="EI31" i="35"/>
  <c r="EG32" i="35"/>
  <c r="EI32" i="35"/>
  <c r="EG33" i="35"/>
  <c r="EH33" i="35"/>
  <c r="EG34" i="35"/>
  <c r="EH34" i="35"/>
  <c r="EI34" i="35"/>
  <c r="EG35" i="35"/>
  <c r="EH35" i="35"/>
  <c r="EI35" i="35"/>
  <c r="EG36" i="35"/>
  <c r="EH36" i="35"/>
  <c r="EI36" i="35"/>
  <c r="EI6" i="35"/>
  <c r="EH6" i="35"/>
  <c r="EG6" i="35"/>
  <c r="DU7" i="35"/>
  <c r="DV7" i="35"/>
  <c r="DW7" i="35"/>
  <c r="DU8" i="35"/>
  <c r="DV8" i="35"/>
  <c r="DW8" i="35"/>
  <c r="DU9" i="35"/>
  <c r="DV9" i="35"/>
  <c r="DW9" i="35"/>
  <c r="DU10" i="35"/>
  <c r="DV10" i="35"/>
  <c r="DW10" i="35"/>
  <c r="DV11" i="35"/>
  <c r="DW11" i="35"/>
  <c r="DU12" i="35"/>
  <c r="DV12" i="35"/>
  <c r="DW12" i="35"/>
  <c r="DU13" i="35"/>
  <c r="DV13" i="35"/>
  <c r="DW13" i="35"/>
  <c r="DU14" i="35"/>
  <c r="DV14" i="35"/>
  <c r="DW14" i="35"/>
  <c r="DU15" i="35"/>
  <c r="DV15" i="35"/>
  <c r="DW15" i="35"/>
  <c r="DU16" i="35"/>
  <c r="DV16" i="35"/>
  <c r="DW16" i="35"/>
  <c r="DU17" i="35"/>
  <c r="DV17" i="35"/>
  <c r="DW17" i="35"/>
  <c r="DU18" i="35"/>
  <c r="DV18" i="35"/>
  <c r="DW18" i="35"/>
  <c r="DU19" i="35"/>
  <c r="DV19" i="35"/>
  <c r="DW19" i="35"/>
  <c r="DU20" i="35"/>
  <c r="DV20" i="35"/>
  <c r="DW20" i="35"/>
  <c r="DU21" i="35"/>
  <c r="DV21" i="35"/>
  <c r="DW21" i="35"/>
  <c r="DU22" i="35"/>
  <c r="DV22" i="35"/>
  <c r="DW22" i="35"/>
  <c r="DU23" i="35"/>
  <c r="DV23" i="35"/>
  <c r="DW23" i="35"/>
  <c r="DU24" i="35"/>
  <c r="DV24" i="35"/>
  <c r="DW24" i="35"/>
  <c r="DV25" i="35"/>
  <c r="DW25" i="35"/>
  <c r="DU26" i="35"/>
  <c r="DV26" i="35"/>
  <c r="DW26" i="35"/>
  <c r="DU27" i="35"/>
  <c r="DV27" i="35"/>
  <c r="DW27" i="35"/>
  <c r="DU28" i="35"/>
  <c r="DV28" i="35"/>
  <c r="DW28" i="35"/>
  <c r="DU29" i="35"/>
  <c r="DV29" i="35"/>
  <c r="DW29" i="35"/>
  <c r="DU30" i="35"/>
  <c r="DV30" i="35"/>
  <c r="DW30" i="35"/>
  <c r="DU31" i="35"/>
  <c r="DV31" i="35"/>
  <c r="DW31" i="35"/>
  <c r="DV32" i="35"/>
  <c r="DW32" i="35"/>
  <c r="DU33" i="35"/>
  <c r="DW33" i="35"/>
  <c r="DU34" i="35"/>
  <c r="DV34" i="35"/>
  <c r="DU35" i="35"/>
  <c r="DV35" i="35"/>
  <c r="DW35" i="35"/>
  <c r="DU36" i="35"/>
  <c r="DV36" i="35"/>
  <c r="DW36" i="35"/>
  <c r="DW6" i="35"/>
  <c r="DV6" i="35"/>
  <c r="DU6" i="35"/>
  <c r="DI7" i="35"/>
  <c r="DJ7" i="35"/>
  <c r="DK7" i="35"/>
  <c r="DI8" i="35"/>
  <c r="DJ8" i="35"/>
  <c r="DK8" i="35"/>
  <c r="DI9" i="35"/>
  <c r="DJ9" i="35"/>
  <c r="DK9" i="35"/>
  <c r="DI10" i="35"/>
  <c r="DJ10" i="35"/>
  <c r="DI11" i="35"/>
  <c r="DJ11" i="35"/>
  <c r="DK11" i="35"/>
  <c r="DI12" i="35"/>
  <c r="DJ12" i="35"/>
  <c r="DK12" i="35"/>
  <c r="DI13" i="35"/>
  <c r="DJ13" i="35"/>
  <c r="DK13" i="35"/>
  <c r="DI14" i="35"/>
  <c r="DJ14" i="35"/>
  <c r="DK14" i="35"/>
  <c r="DI15" i="35"/>
  <c r="DJ15" i="35"/>
  <c r="DK15" i="35"/>
  <c r="DI16" i="35"/>
  <c r="DJ16" i="35"/>
  <c r="DK16" i="35"/>
  <c r="DI17" i="35"/>
  <c r="DJ17" i="35"/>
  <c r="DK17" i="35"/>
  <c r="DI18" i="35"/>
  <c r="DJ18" i="35"/>
  <c r="DK18" i="35"/>
  <c r="DI19" i="35"/>
  <c r="DJ19" i="35"/>
  <c r="DK19" i="35"/>
  <c r="DI20" i="35"/>
  <c r="DJ20" i="35"/>
  <c r="DK20" i="35"/>
  <c r="DI21" i="35"/>
  <c r="DJ21" i="35"/>
  <c r="DK21" i="35"/>
  <c r="DI22" i="35"/>
  <c r="DJ22" i="35"/>
  <c r="DK22" i="35"/>
  <c r="DI23" i="35"/>
  <c r="DJ23" i="35"/>
  <c r="DK23" i="35"/>
  <c r="DI24" i="35"/>
  <c r="DJ24" i="35"/>
  <c r="DK24" i="35"/>
  <c r="DI25" i="35"/>
  <c r="DJ25" i="35"/>
  <c r="DK25" i="35"/>
  <c r="DI26" i="35"/>
  <c r="DJ26" i="35"/>
  <c r="DK26" i="35"/>
  <c r="DI27" i="35"/>
  <c r="DJ27" i="35"/>
  <c r="DK27" i="35"/>
  <c r="DI28" i="35"/>
  <c r="DJ28" i="35"/>
  <c r="DK28" i="35"/>
  <c r="DI29" i="35"/>
  <c r="DJ29" i="35"/>
  <c r="DK29" i="35"/>
  <c r="DI30" i="35"/>
  <c r="DJ30" i="35"/>
  <c r="DK30" i="35"/>
  <c r="DJ31" i="35"/>
  <c r="DK31" i="35"/>
  <c r="DI32" i="35"/>
  <c r="DK32" i="35"/>
  <c r="DI33" i="35"/>
  <c r="DJ33" i="35"/>
  <c r="DK33" i="35"/>
  <c r="DI34" i="35"/>
  <c r="DJ34" i="35"/>
  <c r="DK34" i="35"/>
  <c r="DI35" i="35"/>
  <c r="DJ35" i="35"/>
  <c r="DI36" i="35"/>
  <c r="DJ36" i="35"/>
  <c r="DK36" i="35"/>
  <c r="DK6" i="35"/>
  <c r="DJ6" i="35"/>
  <c r="DI6" i="35"/>
  <c r="CW7" i="35"/>
  <c r="CX7" i="35"/>
  <c r="CY7" i="35"/>
  <c r="CW8" i="35"/>
  <c r="CX8" i="35"/>
  <c r="CY8" i="35"/>
  <c r="CX9" i="35"/>
  <c r="CY9" i="35"/>
  <c r="CW10" i="35"/>
  <c r="CY10" i="35"/>
  <c r="CW11" i="35"/>
  <c r="CX11" i="35"/>
  <c r="CW12" i="35"/>
  <c r="CX12" i="35"/>
  <c r="CY12" i="35"/>
  <c r="CW13" i="35"/>
  <c r="CX13" i="35"/>
  <c r="CY13" i="35"/>
  <c r="CW14" i="35"/>
  <c r="CX14" i="35"/>
  <c r="CY14" i="35"/>
  <c r="CW15" i="35"/>
  <c r="CX15" i="35"/>
  <c r="CY15" i="35"/>
  <c r="CW16" i="35"/>
  <c r="CX16" i="35"/>
  <c r="CY16" i="35"/>
  <c r="CW17" i="35"/>
  <c r="CX17" i="35"/>
  <c r="CY17" i="35"/>
  <c r="CW18" i="35"/>
  <c r="CX18" i="35"/>
  <c r="CY18" i="35"/>
  <c r="CW19" i="35"/>
  <c r="CX19" i="35"/>
  <c r="CY19" i="35"/>
  <c r="CW20" i="35"/>
  <c r="CX20" i="35"/>
  <c r="CY20" i="35"/>
  <c r="CW21" i="35"/>
  <c r="CX21" i="35"/>
  <c r="CY21" i="35"/>
  <c r="CW22" i="35"/>
  <c r="CX22" i="35"/>
  <c r="CY22" i="35"/>
  <c r="CW23" i="35"/>
  <c r="CX23" i="35"/>
  <c r="CY23" i="35"/>
  <c r="CW24" i="35"/>
  <c r="CX24" i="35"/>
  <c r="CY24" i="35"/>
  <c r="CW25" i="35"/>
  <c r="CX25" i="35"/>
  <c r="CY25" i="35"/>
  <c r="CW26" i="35"/>
  <c r="CX26" i="35"/>
  <c r="CY26" i="35"/>
  <c r="CW27" i="35"/>
  <c r="CX27" i="35"/>
  <c r="CY27" i="35"/>
  <c r="CW28" i="35"/>
  <c r="CX28" i="35"/>
  <c r="CY28" i="35"/>
  <c r="CW29" i="35"/>
  <c r="CX29" i="35"/>
  <c r="CY29" i="35"/>
  <c r="CW30" i="35"/>
  <c r="CX30" i="35"/>
  <c r="CY30" i="35"/>
  <c r="CW31" i="35"/>
  <c r="CX31" i="35"/>
  <c r="CY31" i="35"/>
  <c r="CX32" i="35"/>
  <c r="CY32" i="35"/>
  <c r="CW33" i="35"/>
  <c r="CY33" i="35"/>
  <c r="CW34" i="35"/>
  <c r="CX34" i="35"/>
  <c r="CW35" i="35"/>
  <c r="CX35" i="35"/>
  <c r="CY35" i="35"/>
  <c r="CW36" i="35"/>
  <c r="CX36" i="35"/>
  <c r="CY36" i="35"/>
  <c r="CY6" i="35"/>
  <c r="CX6" i="35"/>
  <c r="CW6" i="35"/>
  <c r="CK7" i="35"/>
  <c r="CL7" i="35"/>
  <c r="CM7" i="35"/>
  <c r="CK8" i="35"/>
  <c r="CL8" i="35"/>
  <c r="CM8" i="35"/>
  <c r="CK9" i="35"/>
  <c r="CL9" i="35"/>
  <c r="CM9" i="35"/>
  <c r="CK10" i="35"/>
  <c r="CL10" i="35"/>
  <c r="CM10" i="35"/>
  <c r="CK11" i="35"/>
  <c r="CL11" i="35"/>
  <c r="CM11" i="35"/>
  <c r="CK12" i="35"/>
  <c r="CL12" i="35"/>
  <c r="CM12" i="35"/>
  <c r="CK13" i="35"/>
  <c r="CL13" i="35"/>
  <c r="CM13" i="35"/>
  <c r="CK14" i="35"/>
  <c r="CL14" i="35"/>
  <c r="CM14" i="35"/>
  <c r="CK15" i="35"/>
  <c r="CL15" i="35"/>
  <c r="CM15" i="35"/>
  <c r="CK16" i="35"/>
  <c r="CL16" i="35"/>
  <c r="CM16" i="35"/>
  <c r="CK17" i="35"/>
  <c r="CL17" i="35"/>
  <c r="CM17" i="35"/>
  <c r="CK18" i="35"/>
  <c r="CL18" i="35"/>
  <c r="CM18" i="35"/>
  <c r="CK19" i="35"/>
  <c r="CL19" i="35"/>
  <c r="CM19" i="35"/>
  <c r="CK20" i="35"/>
  <c r="CL20" i="35"/>
  <c r="CM20" i="35"/>
  <c r="CK21" i="35"/>
  <c r="CL21" i="35"/>
  <c r="CM21" i="35"/>
  <c r="CK22" i="35"/>
  <c r="CL22" i="35"/>
  <c r="CM22" i="35"/>
  <c r="CK23" i="35"/>
  <c r="CL23" i="35"/>
  <c r="CM23" i="35"/>
  <c r="CK24" i="35"/>
  <c r="CL24" i="35"/>
  <c r="CM24" i="35"/>
  <c r="CK25" i="35"/>
  <c r="CL25" i="35"/>
  <c r="CM25" i="35"/>
  <c r="CK26" i="35"/>
  <c r="CL26" i="35"/>
  <c r="CM26" i="35"/>
  <c r="CK27" i="35"/>
  <c r="CL27" i="35"/>
  <c r="CM27" i="35"/>
  <c r="CK28" i="35"/>
  <c r="CL28" i="35"/>
  <c r="CM28" i="35"/>
  <c r="CK29" i="35"/>
  <c r="CL29" i="35"/>
  <c r="CM29" i="35"/>
  <c r="CK30" i="35"/>
  <c r="CL30" i="35"/>
  <c r="CM30" i="35"/>
  <c r="CK31" i="35"/>
  <c r="CL31" i="35"/>
  <c r="CM31" i="35"/>
  <c r="CK32" i="35"/>
  <c r="CL32" i="35"/>
  <c r="CM32" i="35"/>
  <c r="CK33" i="35"/>
  <c r="CL33" i="35"/>
  <c r="CM33" i="35"/>
  <c r="CK34" i="35"/>
  <c r="CL34" i="35"/>
  <c r="CK35" i="35"/>
  <c r="CM35" i="35"/>
  <c r="CL36" i="35"/>
  <c r="CM36" i="35"/>
  <c r="CM6" i="35"/>
  <c r="CL6" i="35"/>
  <c r="CK6" i="35"/>
  <c r="BY7" i="35"/>
  <c r="BZ7" i="35"/>
  <c r="CA7" i="35"/>
  <c r="BY8" i="35"/>
  <c r="BZ8" i="35"/>
  <c r="CA8" i="35"/>
  <c r="BY9" i="35"/>
  <c r="BZ9" i="35"/>
  <c r="CA9" i="35"/>
  <c r="BY10" i="35"/>
  <c r="BZ10" i="35"/>
  <c r="CA10" i="35"/>
  <c r="BY11" i="35"/>
  <c r="BZ11" i="35"/>
  <c r="CA11" i="35"/>
  <c r="BY12" i="35"/>
  <c r="BZ12" i="35"/>
  <c r="CA12" i="35"/>
  <c r="BY13" i="35"/>
  <c r="BZ13" i="35"/>
  <c r="CA13" i="35"/>
  <c r="BY14" i="35"/>
  <c r="BZ14" i="35"/>
  <c r="CA14" i="35"/>
  <c r="BY15" i="35"/>
  <c r="BZ15" i="35"/>
  <c r="CA15" i="35"/>
  <c r="BY16" i="35"/>
  <c r="BZ16" i="35"/>
  <c r="CA16" i="35"/>
  <c r="BY17" i="35"/>
  <c r="BZ17" i="35"/>
  <c r="CA17" i="35"/>
  <c r="BY18" i="35"/>
  <c r="BZ18" i="35"/>
  <c r="CA18" i="35"/>
  <c r="BY19" i="35"/>
  <c r="BZ19" i="35"/>
  <c r="CA19" i="35"/>
  <c r="BY20" i="35"/>
  <c r="BZ20" i="35"/>
  <c r="CA20" i="35"/>
  <c r="BY21" i="35"/>
  <c r="BZ21" i="35"/>
  <c r="CA21" i="35"/>
  <c r="BY22" i="35"/>
  <c r="BZ22" i="35"/>
  <c r="CA22" i="35"/>
  <c r="BY23" i="35"/>
  <c r="BZ23" i="35"/>
  <c r="CA23" i="35"/>
  <c r="BY24" i="35"/>
  <c r="BZ24" i="35"/>
  <c r="CA24" i="35"/>
  <c r="BY25" i="35"/>
  <c r="BZ25" i="35"/>
  <c r="CA25" i="35"/>
  <c r="BY26" i="35"/>
  <c r="BZ26" i="35"/>
  <c r="CA26" i="35"/>
  <c r="BY27" i="35"/>
  <c r="BZ27" i="35"/>
  <c r="CA27" i="35"/>
  <c r="BY28" i="35"/>
  <c r="BZ28" i="35"/>
  <c r="CA28" i="35"/>
  <c r="BY29" i="35"/>
  <c r="BZ29" i="35"/>
  <c r="CA29" i="35"/>
  <c r="BY30" i="35"/>
  <c r="BZ30" i="35"/>
  <c r="CA30" i="35"/>
  <c r="BY31" i="35"/>
  <c r="BZ31" i="35"/>
  <c r="CA31" i="35"/>
  <c r="BY32" i="35"/>
  <c r="BZ32" i="35"/>
  <c r="CA32" i="35"/>
  <c r="BY33" i="35"/>
  <c r="BZ33" i="35"/>
  <c r="CA33" i="35"/>
  <c r="BY34" i="35"/>
  <c r="BZ34" i="35"/>
  <c r="CA34" i="35"/>
  <c r="BY35" i="35"/>
  <c r="BZ35" i="35"/>
  <c r="CA35" i="35"/>
  <c r="BY36" i="35"/>
  <c r="BZ36" i="35"/>
  <c r="CA6" i="35"/>
  <c r="BZ6" i="35"/>
  <c r="BY6" i="35"/>
  <c r="BM7" i="35"/>
  <c r="BN7" i="35"/>
  <c r="BO7" i="35"/>
  <c r="BM8" i="35"/>
  <c r="BN8" i="35"/>
  <c r="BO8" i="35"/>
  <c r="BM9" i="35"/>
  <c r="BN9" i="35"/>
  <c r="BO9" i="35"/>
  <c r="BN10" i="35"/>
  <c r="BO10" i="35"/>
  <c r="BM11" i="35"/>
  <c r="BN11" i="35"/>
  <c r="BO11" i="35"/>
  <c r="BM12" i="35"/>
  <c r="BN12" i="35"/>
  <c r="BO12" i="35"/>
  <c r="BM13" i="35"/>
  <c r="BN13" i="35"/>
  <c r="BO13" i="35"/>
  <c r="BM14" i="35"/>
  <c r="BN14" i="35"/>
  <c r="BO14" i="35"/>
  <c r="BM15" i="35"/>
  <c r="BN15" i="35"/>
  <c r="BO15" i="35"/>
  <c r="BM16" i="35"/>
  <c r="BN16" i="35"/>
  <c r="BO16" i="35"/>
  <c r="BM17" i="35"/>
  <c r="BN17" i="35"/>
  <c r="BO17" i="35"/>
  <c r="BM18" i="35"/>
  <c r="BN18" i="35"/>
  <c r="BO18" i="35"/>
  <c r="BM19" i="35"/>
  <c r="BN19" i="35"/>
  <c r="BO19" i="35"/>
  <c r="BM20" i="35"/>
  <c r="BN20" i="35"/>
  <c r="BO20" i="35"/>
  <c r="BM21" i="35"/>
  <c r="BN21" i="35"/>
  <c r="BO21" i="35"/>
  <c r="BM22" i="35"/>
  <c r="BN22" i="35"/>
  <c r="BO22" i="35"/>
  <c r="BM23" i="35"/>
  <c r="BN23" i="35"/>
  <c r="BO23" i="35"/>
  <c r="BM24" i="35"/>
  <c r="BN24" i="35"/>
  <c r="BO24" i="35"/>
  <c r="BM25" i="35"/>
  <c r="BN25" i="35"/>
  <c r="BO25" i="35"/>
  <c r="BM26" i="35"/>
  <c r="BN26" i="35"/>
  <c r="BO26" i="35"/>
  <c r="BM27" i="35"/>
  <c r="BN27" i="35"/>
  <c r="BO27" i="35"/>
  <c r="BM28" i="35"/>
  <c r="BN28" i="35"/>
  <c r="BO28" i="35"/>
  <c r="BM29" i="35"/>
  <c r="BN29" i="35"/>
  <c r="BO29" i="35"/>
  <c r="BM30" i="35"/>
  <c r="BN30" i="35"/>
  <c r="BO30" i="35"/>
  <c r="BM31" i="35"/>
  <c r="BN31" i="35"/>
  <c r="BO31" i="35"/>
  <c r="BM32" i="35"/>
  <c r="BN32" i="35"/>
  <c r="BO32" i="35"/>
  <c r="BM33" i="35"/>
  <c r="BN33" i="35"/>
  <c r="BO33" i="35"/>
  <c r="BM34" i="35"/>
  <c r="BN34" i="35"/>
  <c r="BM35" i="35"/>
  <c r="BO35" i="35"/>
  <c r="BM36" i="35"/>
  <c r="BN36" i="35"/>
  <c r="BO36" i="35"/>
  <c r="BO6" i="35"/>
  <c r="BN6" i="35"/>
  <c r="BM6" i="35"/>
  <c r="BA7" i="35"/>
  <c r="BB7" i="35"/>
  <c r="BC7" i="35"/>
  <c r="BA8" i="35"/>
  <c r="BB8" i="35"/>
  <c r="BC8" i="35"/>
  <c r="BA9" i="35"/>
  <c r="BB9" i="35"/>
  <c r="BA10" i="35"/>
  <c r="BB10" i="35"/>
  <c r="BC10" i="35"/>
  <c r="BA11" i="35"/>
  <c r="BB11" i="35"/>
  <c r="BC11" i="35"/>
  <c r="BA12" i="35"/>
  <c r="BB12" i="35"/>
  <c r="BC12" i="35"/>
  <c r="BA13" i="35"/>
  <c r="BB13" i="35"/>
  <c r="BC13" i="35"/>
  <c r="BA14" i="35"/>
  <c r="BB14" i="35"/>
  <c r="BC14" i="35"/>
  <c r="BA15" i="35"/>
  <c r="BB15" i="35"/>
  <c r="BC15" i="35"/>
  <c r="BA16" i="35"/>
  <c r="BB16" i="35"/>
  <c r="BC16" i="35"/>
  <c r="BB17" i="35"/>
  <c r="BC17" i="35"/>
  <c r="BA18" i="35"/>
  <c r="BB18" i="35"/>
  <c r="BC18" i="35"/>
  <c r="BA19" i="35"/>
  <c r="BB19" i="35"/>
  <c r="BC19" i="35"/>
  <c r="BA20" i="35"/>
  <c r="BB20" i="35"/>
  <c r="BC20" i="35"/>
  <c r="BA21" i="35"/>
  <c r="BB21" i="35"/>
  <c r="BC21" i="35"/>
  <c r="BA22" i="35"/>
  <c r="BB22" i="35"/>
  <c r="BC22" i="35"/>
  <c r="BA23" i="35"/>
  <c r="BB23" i="35"/>
  <c r="BC23" i="35"/>
  <c r="BA24" i="35"/>
  <c r="BB24" i="35"/>
  <c r="BC24" i="35"/>
  <c r="BA25" i="35"/>
  <c r="BB25" i="35"/>
  <c r="BC25" i="35"/>
  <c r="BA26" i="35"/>
  <c r="BB26" i="35"/>
  <c r="BC26" i="35"/>
  <c r="BA27" i="35"/>
  <c r="BB27" i="35"/>
  <c r="BC27" i="35"/>
  <c r="BA28" i="35"/>
  <c r="BB28" i="35"/>
  <c r="BC28" i="35"/>
  <c r="BA29" i="35"/>
  <c r="BB29" i="35"/>
  <c r="BC29" i="35"/>
  <c r="BA30" i="35"/>
  <c r="BB30" i="35"/>
  <c r="BC30" i="35"/>
  <c r="BA31" i="35"/>
  <c r="BB31" i="35"/>
  <c r="BC31" i="35"/>
  <c r="BA32" i="35"/>
  <c r="BB32" i="35"/>
  <c r="BC32" i="35"/>
  <c r="BA33" i="35"/>
  <c r="BB33" i="35"/>
  <c r="BC33" i="35"/>
  <c r="BA34" i="35"/>
  <c r="BB34" i="35"/>
  <c r="BC34" i="35"/>
  <c r="BA35" i="35"/>
  <c r="BB35" i="35"/>
  <c r="BA36" i="35"/>
  <c r="BC36" i="35"/>
  <c r="BC6" i="35"/>
  <c r="BB6" i="35"/>
  <c r="BA6" i="35"/>
  <c r="AO7" i="35"/>
  <c r="AP7" i="35"/>
  <c r="AO8" i="35"/>
  <c r="AP8" i="35"/>
  <c r="AO10" i="35"/>
  <c r="AP10" i="35"/>
  <c r="AO11" i="35"/>
  <c r="AO12" i="35"/>
  <c r="AP12" i="35"/>
  <c r="AO13" i="35"/>
  <c r="AP13" i="35"/>
  <c r="AO14" i="35"/>
  <c r="AP14" i="35"/>
  <c r="AO15" i="35"/>
  <c r="AP15" i="35"/>
  <c r="AO16" i="35"/>
  <c r="AP16" i="35"/>
  <c r="AO17" i="35"/>
  <c r="AP17" i="35"/>
  <c r="AO18" i="35"/>
  <c r="AP18" i="35"/>
  <c r="AO19" i="35"/>
  <c r="AP19" i="35"/>
  <c r="AO20" i="35"/>
  <c r="AP20" i="35"/>
  <c r="AO21" i="35"/>
  <c r="AP21" i="35"/>
  <c r="AO22" i="35"/>
  <c r="AP22" i="35"/>
  <c r="AO23" i="35"/>
  <c r="AP23" i="35"/>
  <c r="AO24" i="35"/>
  <c r="AP24" i="35"/>
  <c r="AO25" i="35"/>
  <c r="AP25" i="35"/>
  <c r="AO26" i="35"/>
  <c r="AP26" i="35"/>
  <c r="AO27" i="35"/>
  <c r="AP27" i="35"/>
  <c r="AO28" i="35"/>
  <c r="AP28" i="35"/>
  <c r="AO29" i="35"/>
  <c r="AP29" i="35"/>
  <c r="AO30" i="35"/>
  <c r="AP30" i="35"/>
  <c r="AO31" i="35"/>
  <c r="AP31" i="35"/>
  <c r="AO32" i="35"/>
  <c r="AP32" i="35"/>
  <c r="AO33" i="35"/>
  <c r="AO34" i="35"/>
  <c r="AP34" i="35"/>
  <c r="AO35" i="35"/>
  <c r="AP35" i="35"/>
  <c r="AO36" i="35"/>
  <c r="AP36" i="35"/>
  <c r="AP6" i="35"/>
  <c r="AO6" i="35"/>
  <c r="AC7" i="35"/>
  <c r="AD7" i="35"/>
  <c r="AE7" i="35"/>
  <c r="AC8" i="35"/>
  <c r="AD8" i="35"/>
  <c r="AE8" i="35"/>
  <c r="AC9" i="35"/>
  <c r="AD9" i="35"/>
  <c r="AE9" i="35"/>
  <c r="AC10" i="35"/>
  <c r="AD10" i="35"/>
  <c r="AE10" i="35"/>
  <c r="AC11" i="35"/>
  <c r="AE11" i="35"/>
  <c r="AC12" i="35"/>
  <c r="AC13" i="35"/>
  <c r="AD13" i="35"/>
  <c r="AE13" i="35"/>
  <c r="AC14" i="35"/>
  <c r="AD14" i="35"/>
  <c r="AC15" i="35"/>
  <c r="AD15" i="35"/>
  <c r="AE15" i="35"/>
  <c r="AC16" i="35"/>
  <c r="AD16" i="35"/>
  <c r="AE16" i="35"/>
  <c r="AC17" i="35"/>
  <c r="AD17" i="35"/>
  <c r="AE17" i="35"/>
  <c r="AC18" i="35"/>
  <c r="AD18" i="35"/>
  <c r="AE18" i="35"/>
  <c r="AC19" i="35"/>
  <c r="AD19" i="35"/>
  <c r="AE19" i="35"/>
  <c r="AC20" i="35"/>
  <c r="AD20" i="35"/>
  <c r="AE20" i="35"/>
  <c r="AC21" i="35"/>
  <c r="AD21" i="35"/>
  <c r="AE21" i="35"/>
  <c r="AC22" i="35"/>
  <c r="AD22" i="35"/>
  <c r="AE22" i="35"/>
  <c r="AC23" i="35"/>
  <c r="AD23" i="35"/>
  <c r="AE23" i="35"/>
  <c r="AC24" i="35"/>
  <c r="AD24" i="35"/>
  <c r="AE24" i="35"/>
  <c r="AC25" i="35"/>
  <c r="AD25" i="35"/>
  <c r="AE25" i="35"/>
  <c r="AC26" i="35"/>
  <c r="AD26" i="35"/>
  <c r="AE26" i="35"/>
  <c r="AC27" i="35"/>
  <c r="AD27" i="35"/>
  <c r="AE27" i="35"/>
  <c r="AC28" i="35"/>
  <c r="AD28" i="35"/>
  <c r="AE28" i="35"/>
  <c r="AC29" i="35"/>
  <c r="AD29" i="35"/>
  <c r="AE29" i="35"/>
  <c r="AC30" i="35"/>
  <c r="AD30" i="35"/>
  <c r="AE30" i="35"/>
  <c r="AC31" i="35"/>
  <c r="AD31" i="35"/>
  <c r="AE31" i="35"/>
  <c r="AC32" i="35"/>
  <c r="AD32" i="35"/>
  <c r="AE32" i="35"/>
  <c r="AC33" i="35"/>
  <c r="AD33" i="35"/>
  <c r="AE33" i="35"/>
  <c r="AC34" i="35"/>
  <c r="AD34" i="35"/>
  <c r="AE34" i="35"/>
  <c r="AC35" i="35"/>
  <c r="AD35" i="35"/>
  <c r="AE35" i="35"/>
  <c r="AC36" i="35"/>
  <c r="AE36" i="35"/>
  <c r="AE6" i="35"/>
  <c r="AD6" i="35"/>
  <c r="AC6" i="35"/>
  <c r="X8" i="35"/>
  <c r="X9" i="35"/>
  <c r="X10" i="35"/>
  <c r="X11" i="35"/>
  <c r="X13" i="35"/>
  <c r="X14" i="35"/>
  <c r="Q14" i="35" s="1"/>
  <c r="X15" i="35"/>
  <c r="X16" i="35"/>
  <c r="X17" i="35"/>
  <c r="X18" i="35"/>
  <c r="X24" i="35"/>
  <c r="X25" i="35"/>
  <c r="X26" i="35"/>
  <c r="X27" i="35"/>
  <c r="X28" i="35"/>
  <c r="X29" i="35"/>
  <c r="X30" i="35"/>
  <c r="X31" i="35"/>
  <c r="X32" i="35"/>
  <c r="X33" i="35"/>
  <c r="X34" i="35"/>
  <c r="X35" i="35"/>
  <c r="X36" i="35"/>
  <c r="X6" i="35"/>
  <c r="R7" i="35"/>
  <c r="S7" i="35"/>
  <c r="Q8" i="35"/>
  <c r="R8" i="35"/>
  <c r="S8" i="35"/>
  <c r="Q9" i="35"/>
  <c r="R9" i="35"/>
  <c r="S9" i="35"/>
  <c r="Q10" i="35"/>
  <c r="R10" i="35"/>
  <c r="S10" i="35"/>
  <c r="Q11" i="35"/>
  <c r="R11" i="35"/>
  <c r="S11" i="35"/>
  <c r="Q12" i="35"/>
  <c r="R12" i="35"/>
  <c r="Q13" i="35"/>
  <c r="R13" i="35"/>
  <c r="S13" i="35"/>
  <c r="R14" i="35"/>
  <c r="S14" i="35"/>
  <c r="Q15" i="35"/>
  <c r="R15" i="35"/>
  <c r="S15" i="35"/>
  <c r="Q16" i="35"/>
  <c r="R16" i="35"/>
  <c r="S16" i="35"/>
  <c r="Q17" i="35"/>
  <c r="R17" i="35"/>
  <c r="S17" i="35"/>
  <c r="Q18" i="35"/>
  <c r="R18" i="35"/>
  <c r="S18" i="35"/>
  <c r="Q19" i="35"/>
  <c r="R19" i="35"/>
  <c r="S19" i="35"/>
  <c r="Q20" i="35"/>
  <c r="R20" i="35"/>
  <c r="S20" i="35"/>
  <c r="Q21" i="35"/>
  <c r="R21" i="35"/>
  <c r="S21" i="35"/>
  <c r="Q22" i="35"/>
  <c r="R22" i="35"/>
  <c r="S22" i="35"/>
  <c r="Q23" i="35"/>
  <c r="R23" i="35"/>
  <c r="S23" i="35"/>
  <c r="Q24" i="35"/>
  <c r="R24" i="35"/>
  <c r="S24" i="35"/>
  <c r="Q25" i="35"/>
  <c r="R25" i="35"/>
  <c r="S25" i="35"/>
  <c r="Q26" i="35"/>
  <c r="R26" i="35"/>
  <c r="S26" i="35"/>
  <c r="Q27" i="35"/>
  <c r="R27" i="35"/>
  <c r="S27" i="35"/>
  <c r="Q28" i="35"/>
  <c r="R28" i="35"/>
  <c r="S28" i="35"/>
  <c r="Q29" i="35"/>
  <c r="R29" i="35"/>
  <c r="S29" i="35"/>
  <c r="Q30" i="35"/>
  <c r="R30" i="35"/>
  <c r="S30" i="35"/>
  <c r="Q31" i="35"/>
  <c r="R31" i="35"/>
  <c r="S31" i="35"/>
  <c r="Q32" i="35"/>
  <c r="R32" i="35"/>
  <c r="S32" i="35"/>
  <c r="Q33" i="35"/>
  <c r="R33" i="35"/>
  <c r="S33" i="35"/>
  <c r="Q34" i="35"/>
  <c r="R34" i="35"/>
  <c r="S34" i="35"/>
  <c r="Q35" i="35"/>
  <c r="R35" i="35"/>
  <c r="S35" i="35"/>
  <c r="Q36" i="35"/>
  <c r="R36" i="35"/>
  <c r="S36" i="35"/>
  <c r="S6" i="35"/>
  <c r="R6" i="35"/>
  <c r="Q6" i="35"/>
  <c r="G9" i="35"/>
  <c r="G11" i="35"/>
  <c r="G12" i="35"/>
  <c r="G13" i="35"/>
  <c r="G14" i="35"/>
  <c r="G15" i="35"/>
  <c r="G16" i="35"/>
  <c r="G18" i="35"/>
  <c r="G19" i="35"/>
  <c r="G20" i="35"/>
  <c r="G21" i="35"/>
  <c r="G22" i="35"/>
  <c r="G23" i="35"/>
  <c r="G24" i="35"/>
  <c r="G27" i="35"/>
  <c r="G28" i="35"/>
  <c r="G29" i="35"/>
  <c r="G30" i="35"/>
  <c r="G31" i="35"/>
  <c r="G32" i="35"/>
  <c r="G33" i="35"/>
  <c r="G34" i="35"/>
  <c r="G36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7" i="35"/>
  <c r="F28" i="35"/>
  <c r="F29" i="35"/>
  <c r="F30" i="35"/>
  <c r="F31" i="35"/>
  <c r="F32" i="35"/>
  <c r="F34" i="35"/>
  <c r="F36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7" i="35"/>
  <c r="E28" i="35"/>
  <c r="E29" i="35"/>
  <c r="E30" i="35"/>
  <c r="E31" i="35"/>
  <c r="E32" i="35"/>
  <c r="E33" i="35"/>
  <c r="E34" i="35"/>
  <c r="E36" i="35"/>
  <c r="G7" i="35"/>
  <c r="F7" i="35"/>
  <c r="E7" i="35"/>
  <c r="BP17" i="39" l="1"/>
  <c r="BP16" i="39"/>
  <c r="BP15" i="39"/>
  <c r="BP14" i="39"/>
  <c r="BP13" i="39"/>
  <c r="CB14" i="39"/>
  <c r="CB13" i="39"/>
  <c r="CB11" i="39"/>
  <c r="CC32" i="39"/>
  <c r="CC37" i="39" s="1"/>
  <c r="CF39" i="39" s="1"/>
  <c r="BW39" i="39" s="1"/>
  <c r="BQ34" i="39"/>
  <c r="BQ37" i="39" s="1"/>
  <c r="BT39" i="39" s="1"/>
  <c r="BK39" i="39" s="1"/>
  <c r="I25" i="35"/>
  <c r="C7" i="39"/>
  <c r="B7" i="39" s="1"/>
  <c r="M6" i="39"/>
  <c r="DK37" i="39"/>
  <c r="DP42" i="39" s="1"/>
  <c r="DG42" i="39" s="1"/>
  <c r="DY37" i="39"/>
  <c r="EB39" i="39" s="1"/>
  <c r="DS39" i="39" s="1"/>
  <c r="DO37" i="39"/>
  <c r="BG37" i="39"/>
  <c r="BC37" i="39"/>
  <c r="BH42" i="39" s="1"/>
  <c r="AY42" i="39" s="1"/>
  <c r="AU37" i="39"/>
  <c r="T37" i="39"/>
  <c r="X38" i="39" s="1"/>
  <c r="O38" i="39" s="1"/>
  <c r="U37" i="39"/>
  <c r="X39" i="39" s="1"/>
  <c r="O39" i="39" s="1"/>
  <c r="AG37" i="39"/>
  <c r="AJ39" i="39" s="1"/>
  <c r="AA39" i="39" s="1"/>
  <c r="AC37" i="39"/>
  <c r="AJ41" i="39" s="1"/>
  <c r="AA41" i="39" s="1"/>
  <c r="DU37" i="39"/>
  <c r="EB41" i="39" s="1"/>
  <c r="DS41" i="39" s="1"/>
  <c r="E37" i="39"/>
  <c r="L41" i="39" s="1"/>
  <c r="C41" i="39" s="1"/>
  <c r="AT37" i="39"/>
  <c r="AV43" i="39" s="1"/>
  <c r="AM43" i="39" s="1"/>
  <c r="DB37" i="39"/>
  <c r="DD43" i="39" s="1"/>
  <c r="CU43" i="39" s="1"/>
  <c r="Q37" i="39"/>
  <c r="X41" i="39" s="1"/>
  <c r="O41" i="39" s="1"/>
  <c r="AQ37" i="39"/>
  <c r="AV42" i="39" s="1"/>
  <c r="AM42" i="39" s="1"/>
  <c r="AP37" i="39"/>
  <c r="AV40" i="39" s="1"/>
  <c r="AM40" i="39" s="1"/>
  <c r="CX37" i="39"/>
  <c r="DD40" i="39" s="1"/>
  <c r="CU40" i="39" s="1"/>
  <c r="K37" i="39"/>
  <c r="CN37" i="39"/>
  <c r="CR38" i="39" s="1"/>
  <c r="CI38" i="39" s="1"/>
  <c r="H37" i="39"/>
  <c r="L38" i="39" s="1"/>
  <c r="AD37" i="39"/>
  <c r="AJ40" i="39" s="1"/>
  <c r="AA40" i="39" s="1"/>
  <c r="AH37" i="39"/>
  <c r="BD37" i="39"/>
  <c r="BH38" i="39" s="1"/>
  <c r="CA37" i="39"/>
  <c r="CF42" i="39" s="1"/>
  <c r="BW42" i="39" s="1"/>
  <c r="CE37" i="39"/>
  <c r="CK37" i="39"/>
  <c r="CR41" i="39" s="1"/>
  <c r="CI41" i="39" s="1"/>
  <c r="CO37" i="39"/>
  <c r="CR39" i="39" s="1"/>
  <c r="CI39" i="39" s="1"/>
  <c r="CY37" i="39"/>
  <c r="DD42" i="39" s="1"/>
  <c r="CU42" i="39" s="1"/>
  <c r="DC37" i="39"/>
  <c r="DL37" i="39"/>
  <c r="DP38" i="39" s="1"/>
  <c r="EJ37" i="39"/>
  <c r="EN38" i="39" s="1"/>
  <c r="R37" i="39"/>
  <c r="X40" i="39" s="1"/>
  <c r="O40" i="39" s="1"/>
  <c r="V37" i="39"/>
  <c r="X43" i="39" s="1"/>
  <c r="O43" i="39" s="1"/>
  <c r="AE37" i="39"/>
  <c r="AJ42" i="39" s="1"/>
  <c r="AA42" i="39" s="1"/>
  <c r="AI37" i="39"/>
  <c r="AR37" i="39"/>
  <c r="AV38" i="39" s="1"/>
  <c r="BA37" i="39"/>
  <c r="BH41" i="39" s="1"/>
  <c r="AY41" i="39" s="1"/>
  <c r="BN37" i="39"/>
  <c r="BT40" i="39" s="1"/>
  <c r="BK40" i="39" s="1"/>
  <c r="BR37" i="39"/>
  <c r="BT43" i="39" s="1"/>
  <c r="BK43" i="39" s="1"/>
  <c r="CL37" i="39"/>
  <c r="CR40" i="39" s="1"/>
  <c r="CI40" i="39" s="1"/>
  <c r="CP37" i="39"/>
  <c r="DW37" i="39"/>
  <c r="EB42" i="39" s="1"/>
  <c r="DS42" i="39" s="1"/>
  <c r="EA37" i="39"/>
  <c r="EG37" i="39"/>
  <c r="EN41" i="39" s="1"/>
  <c r="EE41" i="39" s="1"/>
  <c r="EK37" i="39"/>
  <c r="EN39" i="39" s="1"/>
  <c r="EE39" i="39" s="1"/>
  <c r="G37" i="39"/>
  <c r="L42" i="39" s="1"/>
  <c r="B6" i="39"/>
  <c r="J37" i="39"/>
  <c r="S37" i="39"/>
  <c r="X42" i="39" s="1"/>
  <c r="O42" i="39" s="1"/>
  <c r="W37" i="39"/>
  <c r="AF37" i="39"/>
  <c r="AJ38" i="39" s="1"/>
  <c r="AO37" i="39"/>
  <c r="AV41" i="39" s="1"/>
  <c r="AM41" i="39" s="1"/>
  <c r="AS37" i="39"/>
  <c r="AV39" i="39" s="1"/>
  <c r="AM39" i="39" s="1"/>
  <c r="BB37" i="39"/>
  <c r="BH40" i="39" s="1"/>
  <c r="AY40" i="39" s="1"/>
  <c r="BF37" i="39"/>
  <c r="BH43" i="39" s="1"/>
  <c r="AY43" i="39" s="1"/>
  <c r="BO37" i="39"/>
  <c r="BT42" i="39" s="1"/>
  <c r="BK42" i="39" s="1"/>
  <c r="BS37" i="39"/>
  <c r="BY37" i="39"/>
  <c r="CF41" i="39" s="1"/>
  <c r="BW41" i="39" s="1"/>
  <c r="CW37" i="39"/>
  <c r="DD41" i="39" s="1"/>
  <c r="CU41" i="39" s="1"/>
  <c r="DA37" i="39"/>
  <c r="DD39" i="39" s="1"/>
  <c r="CU39" i="39" s="1"/>
  <c r="DJ37" i="39"/>
  <c r="DP40" i="39" s="1"/>
  <c r="DG40" i="39" s="1"/>
  <c r="DN37" i="39"/>
  <c r="DP43" i="39" s="1"/>
  <c r="DG43" i="39" s="1"/>
  <c r="DX37" i="39"/>
  <c r="EB38" i="39" s="1"/>
  <c r="EH37" i="39"/>
  <c r="EN40" i="39" s="1"/>
  <c r="EE40" i="39" s="1"/>
  <c r="EL37" i="39"/>
  <c r="EN43" i="39" s="1"/>
  <c r="EE43" i="39" s="1"/>
  <c r="BM37" i="39"/>
  <c r="BT41" i="39" s="1"/>
  <c r="BK41" i="39" s="1"/>
  <c r="BZ37" i="39"/>
  <c r="CF40" i="39" s="1"/>
  <c r="BW40" i="39" s="1"/>
  <c r="CD37" i="39"/>
  <c r="CF43" i="39" s="1"/>
  <c r="BW43" i="39" s="1"/>
  <c r="CM37" i="39"/>
  <c r="CR42" i="39" s="1"/>
  <c r="CI42" i="39" s="1"/>
  <c r="CQ37" i="39"/>
  <c r="CZ37" i="39"/>
  <c r="DD38" i="39" s="1"/>
  <c r="DI37" i="39"/>
  <c r="DP41" i="39" s="1"/>
  <c r="DG41" i="39" s="1"/>
  <c r="DM37" i="39"/>
  <c r="DP39" i="39" s="1"/>
  <c r="DG39" i="39" s="1"/>
  <c r="DV37" i="39"/>
  <c r="EB40" i="39" s="1"/>
  <c r="DS40" i="39" s="1"/>
  <c r="DZ37" i="39"/>
  <c r="EB43" i="39" s="1"/>
  <c r="DS43" i="39" s="1"/>
  <c r="EI37" i="39"/>
  <c r="EN42" i="39" s="1"/>
  <c r="EE42" i="39" s="1"/>
  <c r="EM37" i="39"/>
  <c r="R37" i="35"/>
  <c r="X40" i="35" s="1"/>
  <c r="O40" i="35" s="1"/>
  <c r="BZ37" i="35"/>
  <c r="CF40" i="35" s="1"/>
  <c r="BW40" i="35" s="1"/>
  <c r="BY37" i="35"/>
  <c r="CF41" i="35" s="1"/>
  <c r="BW41" i="35" s="1"/>
  <c r="BM37" i="35"/>
  <c r="BT41" i="35" s="1"/>
  <c r="BK41" i="35" s="1"/>
  <c r="BA37" i="35"/>
  <c r="BH41" i="35" s="1"/>
  <c r="AY41" i="35" s="1"/>
  <c r="AC37" i="35"/>
  <c r="AJ41" i="35" s="1"/>
  <c r="E35" i="35"/>
  <c r="AP9" i="35"/>
  <c r="C6" i="38"/>
  <c r="B6" i="38" s="1"/>
  <c r="L2" i="38"/>
  <c r="DD36" i="38"/>
  <c r="DC36" i="38"/>
  <c r="DB36" i="38"/>
  <c r="DA36" i="38"/>
  <c r="CZ36" i="38"/>
  <c r="CV36" i="38"/>
  <c r="CU36" i="38"/>
  <c r="CT36" i="38"/>
  <c r="CS36" i="38"/>
  <c r="CR36" i="38"/>
  <c r="CQ36" i="38"/>
  <c r="CN36" i="38"/>
  <c r="CL36" i="38"/>
  <c r="CK36" i="38"/>
  <c r="CJ36" i="38"/>
  <c r="CI36" i="38"/>
  <c r="CH36" i="38"/>
  <c r="CD36" i="38"/>
  <c r="CC36" i="38"/>
  <c r="CB36" i="38"/>
  <c r="CA36" i="38"/>
  <c r="BZ36" i="38"/>
  <c r="BY36" i="38"/>
  <c r="BV36" i="38"/>
  <c r="BT36" i="38"/>
  <c r="BS36" i="38"/>
  <c r="BR36" i="38"/>
  <c r="BQ36" i="38"/>
  <c r="BP36" i="38"/>
  <c r="BK36" i="38"/>
  <c r="BJ36" i="38"/>
  <c r="BI36" i="38"/>
  <c r="BH36" i="38"/>
  <c r="BG36" i="38"/>
  <c r="BC36" i="38"/>
  <c r="BB36" i="38"/>
  <c r="BA36" i="38"/>
  <c r="AZ36" i="38"/>
  <c r="AY36" i="38"/>
  <c r="AX36" i="38"/>
  <c r="AU36" i="38"/>
  <c r="AS36" i="38"/>
  <c r="AR36" i="38"/>
  <c r="AQ36" i="38"/>
  <c r="AP36" i="38"/>
  <c r="AO36" i="38"/>
  <c r="AK36" i="38"/>
  <c r="AJ36" i="38"/>
  <c r="AI36" i="38"/>
  <c r="AH36" i="38"/>
  <c r="AG36" i="38"/>
  <c r="AF36" i="38"/>
  <c r="AC36" i="38"/>
  <c r="AA36" i="38"/>
  <c r="Z36" i="38"/>
  <c r="Y36" i="38"/>
  <c r="X36" i="38"/>
  <c r="W36" i="38"/>
  <c r="S36" i="38"/>
  <c r="R36" i="38"/>
  <c r="Q36" i="38"/>
  <c r="P36" i="38"/>
  <c r="O36" i="38"/>
  <c r="N36" i="38"/>
  <c r="K36" i="38"/>
  <c r="I36" i="38"/>
  <c r="H36" i="38"/>
  <c r="G36" i="38"/>
  <c r="F36" i="38"/>
  <c r="E36" i="38"/>
  <c r="DD35" i="38"/>
  <c r="DC35" i="38"/>
  <c r="DB35" i="38"/>
  <c r="DA35" i="38"/>
  <c r="CZ35" i="38"/>
  <c r="CU35" i="38"/>
  <c r="CT35" i="38"/>
  <c r="CS35" i="38"/>
  <c r="CR35" i="38"/>
  <c r="CQ35" i="38"/>
  <c r="CL35" i="38"/>
  <c r="CK35" i="38"/>
  <c r="CJ35" i="38"/>
  <c r="CI35" i="38"/>
  <c r="CH35" i="38"/>
  <c r="CC35" i="38"/>
  <c r="CB35" i="38"/>
  <c r="CA35" i="38"/>
  <c r="BZ35" i="38"/>
  <c r="BY35" i="38"/>
  <c r="BT35" i="38"/>
  <c r="BS35" i="38"/>
  <c r="BR35" i="38"/>
  <c r="BQ35" i="38"/>
  <c r="BP35" i="38"/>
  <c r="BK35" i="38"/>
  <c r="BJ35" i="38"/>
  <c r="BI35" i="38"/>
  <c r="BH35" i="38"/>
  <c r="BG35" i="38"/>
  <c r="BB35" i="38"/>
  <c r="BA35" i="38"/>
  <c r="AZ35" i="38"/>
  <c r="AY35" i="38"/>
  <c r="AX35" i="38"/>
  <c r="AS35" i="38"/>
  <c r="AR35" i="38"/>
  <c r="AQ35" i="38"/>
  <c r="AP35" i="38"/>
  <c r="AO35" i="38"/>
  <c r="AJ35" i="38"/>
  <c r="AI35" i="38"/>
  <c r="AH35" i="38"/>
  <c r="AG35" i="38"/>
  <c r="AF35" i="38"/>
  <c r="AA35" i="38"/>
  <c r="Z35" i="38"/>
  <c r="Y35" i="38"/>
  <c r="X35" i="38"/>
  <c r="W35" i="38"/>
  <c r="S35" i="38"/>
  <c r="R35" i="38"/>
  <c r="Q35" i="38"/>
  <c r="P35" i="38"/>
  <c r="O35" i="38"/>
  <c r="N35" i="38"/>
  <c r="K35" i="38"/>
  <c r="I35" i="38"/>
  <c r="H35" i="38"/>
  <c r="G35" i="38"/>
  <c r="F35" i="38"/>
  <c r="E35" i="38"/>
  <c r="DD34" i="38"/>
  <c r="DC34" i="38"/>
  <c r="DB34" i="38"/>
  <c r="DA34" i="38"/>
  <c r="CZ34" i="38"/>
  <c r="CU34" i="38"/>
  <c r="CT34" i="38"/>
  <c r="CS34" i="38"/>
  <c r="CR34" i="38"/>
  <c r="CQ34" i="38"/>
  <c r="CL34" i="38"/>
  <c r="CK34" i="38"/>
  <c r="CJ34" i="38"/>
  <c r="CI34" i="38"/>
  <c r="CH34" i="38"/>
  <c r="CC34" i="38"/>
  <c r="CB34" i="38"/>
  <c r="CA34" i="38"/>
  <c r="BZ34" i="38"/>
  <c r="BY34" i="38"/>
  <c r="BT34" i="38"/>
  <c r="BS34" i="38"/>
  <c r="BR34" i="38"/>
  <c r="BQ34" i="38"/>
  <c r="BP34" i="38"/>
  <c r="BK34" i="38"/>
  <c r="BJ34" i="38"/>
  <c r="BI34" i="38"/>
  <c r="BH34" i="38"/>
  <c r="BG34" i="38"/>
  <c r="BB34" i="38"/>
  <c r="BA34" i="38"/>
  <c r="AZ34" i="38"/>
  <c r="AY34" i="38"/>
  <c r="AX34" i="38"/>
  <c r="AS34" i="38"/>
  <c r="AR34" i="38"/>
  <c r="AQ34" i="38"/>
  <c r="AP34" i="38"/>
  <c r="AO34" i="38"/>
  <c r="AJ34" i="38"/>
  <c r="AI34" i="38"/>
  <c r="AH34" i="38"/>
  <c r="AG34" i="38"/>
  <c r="AF34" i="38"/>
  <c r="AA34" i="38"/>
  <c r="Z34" i="38"/>
  <c r="Y34" i="38"/>
  <c r="X34" i="38"/>
  <c r="W34" i="38"/>
  <c r="S34" i="38"/>
  <c r="R34" i="38"/>
  <c r="Q34" i="38"/>
  <c r="P34" i="38"/>
  <c r="O34" i="38"/>
  <c r="N34" i="38"/>
  <c r="K34" i="38"/>
  <c r="I34" i="38"/>
  <c r="H34" i="38"/>
  <c r="G34" i="38"/>
  <c r="F34" i="38"/>
  <c r="E34" i="38"/>
  <c r="DD33" i="38"/>
  <c r="DC33" i="38"/>
  <c r="DB33" i="38"/>
  <c r="DA33" i="38"/>
  <c r="CZ33" i="38"/>
  <c r="CU33" i="38"/>
  <c r="CT33" i="38"/>
  <c r="CS33" i="38"/>
  <c r="CR33" i="38"/>
  <c r="CQ33" i="38"/>
  <c r="CL33" i="38"/>
  <c r="CK33" i="38"/>
  <c r="CJ33" i="38"/>
  <c r="CI33" i="38"/>
  <c r="CH33" i="38"/>
  <c r="CC33" i="38"/>
  <c r="CB33" i="38"/>
  <c r="CA33" i="38"/>
  <c r="BZ33" i="38"/>
  <c r="BY33" i="38"/>
  <c r="BT33" i="38"/>
  <c r="BS33" i="38"/>
  <c r="BR33" i="38"/>
  <c r="BQ33" i="38"/>
  <c r="BP33" i="38"/>
  <c r="BK33" i="38"/>
  <c r="BJ33" i="38"/>
  <c r="BI33" i="38"/>
  <c r="BH33" i="38"/>
  <c r="BG33" i="38"/>
  <c r="BB33" i="38"/>
  <c r="BA33" i="38"/>
  <c r="AZ33" i="38"/>
  <c r="AY33" i="38"/>
  <c r="AX33" i="38"/>
  <c r="AS33" i="38"/>
  <c r="AR33" i="38"/>
  <c r="AQ33" i="38"/>
  <c r="AP33" i="38"/>
  <c r="AO33" i="38"/>
  <c r="AJ33" i="38"/>
  <c r="AI33" i="38"/>
  <c r="AH33" i="38"/>
  <c r="AG33" i="38"/>
  <c r="AF33" i="38"/>
  <c r="AA33" i="38"/>
  <c r="Z33" i="38"/>
  <c r="Y33" i="38"/>
  <c r="X33" i="38"/>
  <c r="W33" i="38"/>
  <c r="R33" i="38"/>
  <c r="Q33" i="38"/>
  <c r="P33" i="38"/>
  <c r="O33" i="38"/>
  <c r="N33" i="38"/>
  <c r="I33" i="38"/>
  <c r="H33" i="38"/>
  <c r="G33" i="38"/>
  <c r="F33" i="38"/>
  <c r="E33" i="38"/>
  <c r="DD32" i="38"/>
  <c r="DC32" i="38"/>
  <c r="DB32" i="38"/>
  <c r="DA32" i="38"/>
  <c r="CZ32" i="38"/>
  <c r="CU32" i="38"/>
  <c r="CT32" i="38"/>
  <c r="CS32" i="38"/>
  <c r="CR32" i="38"/>
  <c r="CQ32" i="38"/>
  <c r="CL32" i="38"/>
  <c r="CK32" i="38"/>
  <c r="CJ32" i="38"/>
  <c r="CI32" i="38"/>
  <c r="CH32" i="38"/>
  <c r="CC32" i="38"/>
  <c r="CB32" i="38"/>
  <c r="CA32" i="38"/>
  <c r="BZ32" i="38"/>
  <c r="BY32" i="38"/>
  <c r="BT32" i="38"/>
  <c r="BS32" i="38"/>
  <c r="BR32" i="38"/>
  <c r="BQ32" i="38"/>
  <c r="BP32" i="38"/>
  <c r="BK32" i="38"/>
  <c r="BJ32" i="38"/>
  <c r="BI32" i="38"/>
  <c r="BH32" i="38"/>
  <c r="BG32" i="38"/>
  <c r="BB32" i="38"/>
  <c r="BA32" i="38"/>
  <c r="AZ32" i="38"/>
  <c r="AY32" i="38"/>
  <c r="AX32" i="38"/>
  <c r="AS32" i="38"/>
  <c r="AR32" i="38"/>
  <c r="AQ32" i="38"/>
  <c r="AP32" i="38"/>
  <c r="AO32" i="38"/>
  <c r="AI32" i="38"/>
  <c r="AG32" i="38"/>
  <c r="AF32" i="38"/>
  <c r="AA32" i="38"/>
  <c r="Z32" i="38"/>
  <c r="Y32" i="38"/>
  <c r="X32" i="38"/>
  <c r="W32" i="38"/>
  <c r="R32" i="38"/>
  <c r="P32" i="38" s="1"/>
  <c r="Q32" i="38"/>
  <c r="O32" i="38"/>
  <c r="N32" i="38"/>
  <c r="I32" i="38"/>
  <c r="H32" i="38"/>
  <c r="G32" i="38"/>
  <c r="F32" i="38"/>
  <c r="E32" i="38"/>
  <c r="DD31" i="38"/>
  <c r="DC31" i="38"/>
  <c r="DB31" i="38"/>
  <c r="DA31" i="38"/>
  <c r="CZ31" i="38"/>
  <c r="CU31" i="38"/>
  <c r="CT31" i="38"/>
  <c r="CS31" i="38"/>
  <c r="CR31" i="38"/>
  <c r="CQ31" i="38"/>
  <c r="CL31" i="38"/>
  <c r="CK31" i="38"/>
  <c r="CJ31" i="38"/>
  <c r="CI31" i="38"/>
  <c r="CH31" i="38"/>
  <c r="CC31" i="38"/>
  <c r="CB31" i="38"/>
  <c r="CA31" i="38"/>
  <c r="BZ31" i="38"/>
  <c r="BY31" i="38"/>
  <c r="BT31" i="38"/>
  <c r="BS31" i="38"/>
  <c r="BR31" i="38"/>
  <c r="BQ31" i="38"/>
  <c r="BP31" i="38"/>
  <c r="BK31" i="38"/>
  <c r="BJ31" i="38"/>
  <c r="BI31" i="38"/>
  <c r="BH31" i="38"/>
  <c r="BG31" i="38"/>
  <c r="BB31" i="38"/>
  <c r="BA31" i="38"/>
  <c r="AZ31" i="38"/>
  <c r="AY31" i="38"/>
  <c r="AX31" i="38"/>
  <c r="AS31" i="38"/>
  <c r="AR31" i="38"/>
  <c r="AQ31" i="38"/>
  <c r="AP31" i="38"/>
  <c r="AO31" i="38"/>
  <c r="AI31" i="38"/>
  <c r="AH31" i="38"/>
  <c r="AF31" i="38"/>
  <c r="AA31" i="38"/>
  <c r="W31" i="38" s="1"/>
  <c r="Z31" i="38"/>
  <c r="Y31" i="38"/>
  <c r="X31" i="38"/>
  <c r="R31" i="38"/>
  <c r="Q31" i="38"/>
  <c r="P31" i="38"/>
  <c r="O31" i="38"/>
  <c r="N31" i="38"/>
  <c r="I31" i="38"/>
  <c r="G31" i="38" s="1"/>
  <c r="H31" i="38"/>
  <c r="F31" i="38"/>
  <c r="E31" i="38"/>
  <c r="DD30" i="38"/>
  <c r="DC30" i="38"/>
  <c r="DB30" i="38"/>
  <c r="DA30" i="38"/>
  <c r="CZ30" i="38"/>
  <c r="CU30" i="38"/>
  <c r="CT30" i="38"/>
  <c r="CS30" i="38"/>
  <c r="CR30" i="38"/>
  <c r="CQ30" i="38"/>
  <c r="CL30" i="38"/>
  <c r="CK30" i="38"/>
  <c r="CJ30" i="38"/>
  <c r="CI30" i="38"/>
  <c r="CH30" i="38"/>
  <c r="CC30" i="38"/>
  <c r="CB30" i="38"/>
  <c r="CA30" i="38"/>
  <c r="BZ30" i="38"/>
  <c r="BY30" i="38"/>
  <c r="BT30" i="38"/>
  <c r="BS30" i="38"/>
  <c r="BR30" i="38"/>
  <c r="BQ30" i="38"/>
  <c r="BP30" i="38"/>
  <c r="BK30" i="38"/>
  <c r="BJ30" i="38"/>
  <c r="BI30" i="38"/>
  <c r="BH30" i="38"/>
  <c r="BG30" i="38"/>
  <c r="BB30" i="38"/>
  <c r="BA30" i="38"/>
  <c r="AZ30" i="38"/>
  <c r="AY30" i="38"/>
  <c r="AX30" i="38"/>
  <c r="AS30" i="38"/>
  <c r="AR30" i="38"/>
  <c r="AQ30" i="38"/>
  <c r="AP30" i="38"/>
  <c r="AO30" i="38"/>
  <c r="AI30" i="38"/>
  <c r="AH30" i="38"/>
  <c r="AG30" i="38"/>
  <c r="AA30" i="38"/>
  <c r="Y30" i="38" s="1"/>
  <c r="Z30" i="38"/>
  <c r="X30" i="38"/>
  <c r="W30" i="38"/>
  <c r="R30" i="38"/>
  <c r="Q30" i="38"/>
  <c r="P30" i="38"/>
  <c r="O30" i="38"/>
  <c r="N30" i="38"/>
  <c r="I30" i="38"/>
  <c r="F30" i="38" s="1"/>
  <c r="H30" i="38"/>
  <c r="G30" i="38"/>
  <c r="E30" i="38"/>
  <c r="DD29" i="38"/>
  <c r="DC29" i="38"/>
  <c r="DB29" i="38"/>
  <c r="DA29" i="38"/>
  <c r="CZ29" i="38"/>
  <c r="CU29" i="38"/>
  <c r="CT29" i="38"/>
  <c r="CS29" i="38"/>
  <c r="CR29" i="38"/>
  <c r="CQ29" i="38"/>
  <c r="CL29" i="38"/>
  <c r="CK29" i="38"/>
  <c r="CJ29" i="38"/>
  <c r="CI29" i="38"/>
  <c r="CH29" i="38"/>
  <c r="CC29" i="38"/>
  <c r="CB29" i="38"/>
  <c r="CA29" i="38"/>
  <c r="BZ29" i="38"/>
  <c r="BY29" i="38"/>
  <c r="BT29" i="38"/>
  <c r="BS29" i="38"/>
  <c r="BR29" i="38"/>
  <c r="BQ29" i="38"/>
  <c r="BP29" i="38"/>
  <c r="BK29" i="38"/>
  <c r="BJ29" i="38"/>
  <c r="BI29" i="38"/>
  <c r="BH29" i="38"/>
  <c r="BG29" i="38"/>
  <c r="BB29" i="38"/>
  <c r="BA29" i="38"/>
  <c r="AZ29" i="38"/>
  <c r="AY29" i="38"/>
  <c r="AX29" i="38"/>
  <c r="AS29" i="38"/>
  <c r="AR29" i="38"/>
  <c r="AQ29" i="38"/>
  <c r="AP29" i="38"/>
  <c r="AO29" i="38"/>
  <c r="AJ29" i="38"/>
  <c r="AF29" i="38" s="1"/>
  <c r="AI29" i="38"/>
  <c r="AH29" i="38"/>
  <c r="AG29" i="38"/>
  <c r="AA29" i="38"/>
  <c r="Z29" i="38"/>
  <c r="Y29" i="38"/>
  <c r="X29" i="38"/>
  <c r="W29" i="38"/>
  <c r="R29" i="38"/>
  <c r="Q29" i="38"/>
  <c r="P29" i="38"/>
  <c r="O29" i="38"/>
  <c r="N29" i="38"/>
  <c r="I29" i="38"/>
  <c r="E29" i="38" s="1"/>
  <c r="H29" i="38"/>
  <c r="G29" i="38"/>
  <c r="F29" i="38"/>
  <c r="DD28" i="38"/>
  <c r="DC28" i="38"/>
  <c r="DB28" i="38"/>
  <c r="DA28" i="38"/>
  <c r="CZ28" i="38"/>
  <c r="CU28" i="38"/>
  <c r="CT28" i="38"/>
  <c r="CS28" i="38"/>
  <c r="CR28" i="38"/>
  <c r="CQ28" i="38"/>
  <c r="CL28" i="38"/>
  <c r="CK28" i="38"/>
  <c r="CJ28" i="38"/>
  <c r="CI28" i="38"/>
  <c r="CH28" i="38"/>
  <c r="CC28" i="38"/>
  <c r="CB28" i="38"/>
  <c r="CA28" i="38"/>
  <c r="BZ28" i="38"/>
  <c r="BY28" i="38"/>
  <c r="BT28" i="38"/>
  <c r="BS28" i="38"/>
  <c r="BR28" i="38"/>
  <c r="BQ28" i="38"/>
  <c r="BP28" i="38"/>
  <c r="BK28" i="38"/>
  <c r="BJ28" i="38"/>
  <c r="BI28" i="38"/>
  <c r="BH28" i="38"/>
  <c r="BG28" i="38"/>
  <c r="BB28" i="38"/>
  <c r="BA28" i="38"/>
  <c r="AZ28" i="38"/>
  <c r="AY28" i="38"/>
  <c r="AX28" i="38"/>
  <c r="AS28" i="38"/>
  <c r="AR28" i="38"/>
  <c r="AQ28" i="38"/>
  <c r="AP28" i="38"/>
  <c r="AO28" i="38"/>
  <c r="AJ28" i="38"/>
  <c r="AI28" i="38"/>
  <c r="AH28" i="38"/>
  <c r="AG28" i="38"/>
  <c r="AF28" i="38"/>
  <c r="AA28" i="38"/>
  <c r="Z28" i="38"/>
  <c r="Y28" i="38"/>
  <c r="X28" i="38"/>
  <c r="W28" i="38"/>
  <c r="R28" i="38"/>
  <c r="Q28" i="38"/>
  <c r="P28" i="38"/>
  <c r="O28" i="38"/>
  <c r="N28" i="38"/>
  <c r="I28" i="38"/>
  <c r="H28" i="38"/>
  <c r="G28" i="38"/>
  <c r="F28" i="38"/>
  <c r="E28" i="38"/>
  <c r="DD27" i="38"/>
  <c r="DC27" i="38"/>
  <c r="DB27" i="38"/>
  <c r="DA27" i="38"/>
  <c r="CZ27" i="38"/>
  <c r="CU27" i="38"/>
  <c r="CT27" i="38"/>
  <c r="CS27" i="38"/>
  <c r="CR27" i="38"/>
  <c r="CQ27" i="38"/>
  <c r="CL27" i="38"/>
  <c r="CK27" i="38"/>
  <c r="CJ27" i="38"/>
  <c r="CI27" i="38"/>
  <c r="CH27" i="38"/>
  <c r="CC27" i="38"/>
  <c r="CB27" i="38"/>
  <c r="CA27" i="38"/>
  <c r="BZ27" i="38"/>
  <c r="BY27" i="38"/>
  <c r="BT27" i="38"/>
  <c r="BS27" i="38"/>
  <c r="BR27" i="38"/>
  <c r="BQ27" i="38"/>
  <c r="BP27" i="38"/>
  <c r="BK27" i="38"/>
  <c r="BJ27" i="38"/>
  <c r="BI27" i="38"/>
  <c r="BH27" i="38"/>
  <c r="BG27" i="38"/>
  <c r="BB27" i="38"/>
  <c r="BA27" i="38"/>
  <c r="AZ27" i="38"/>
  <c r="AY27" i="38"/>
  <c r="AX27" i="38"/>
  <c r="AS27" i="38"/>
  <c r="AR27" i="38"/>
  <c r="AQ27" i="38"/>
  <c r="AP27" i="38"/>
  <c r="AO27" i="38"/>
  <c r="AJ27" i="38"/>
  <c r="AI27" i="38"/>
  <c r="AH27" i="38"/>
  <c r="AG27" i="38"/>
  <c r="AF27" i="38"/>
  <c r="AA27" i="38"/>
  <c r="Z27" i="38"/>
  <c r="Y27" i="38"/>
  <c r="X27" i="38"/>
  <c r="W27" i="38"/>
  <c r="R27" i="38"/>
  <c r="Q27" i="38"/>
  <c r="P27" i="38"/>
  <c r="O27" i="38"/>
  <c r="N27" i="38"/>
  <c r="I27" i="38"/>
  <c r="H27" i="38"/>
  <c r="G27" i="38"/>
  <c r="F27" i="38"/>
  <c r="E27" i="38"/>
  <c r="DD26" i="38"/>
  <c r="DC26" i="38"/>
  <c r="DB26" i="38"/>
  <c r="DA26" i="38"/>
  <c r="CZ26" i="38"/>
  <c r="CU26" i="38"/>
  <c r="CT26" i="38"/>
  <c r="CS26" i="38"/>
  <c r="CR26" i="38"/>
  <c r="CQ26" i="38"/>
  <c r="CL26" i="38"/>
  <c r="CK26" i="38"/>
  <c r="CJ26" i="38"/>
  <c r="CI26" i="38"/>
  <c r="CH26" i="38"/>
  <c r="CC26" i="38"/>
  <c r="CB26" i="38"/>
  <c r="CA26" i="38"/>
  <c r="BZ26" i="38"/>
  <c r="BY26" i="38"/>
  <c r="BT26" i="38"/>
  <c r="BS26" i="38"/>
  <c r="BR26" i="38"/>
  <c r="BQ26" i="38"/>
  <c r="BP26" i="38"/>
  <c r="BK26" i="38"/>
  <c r="BJ26" i="38"/>
  <c r="BI26" i="38"/>
  <c r="BH26" i="38"/>
  <c r="BG26" i="38"/>
  <c r="BB26" i="38"/>
  <c r="BA26" i="38"/>
  <c r="AZ26" i="38"/>
  <c r="AY26" i="38"/>
  <c r="AX26" i="38"/>
  <c r="AS26" i="38"/>
  <c r="AR26" i="38"/>
  <c r="AQ26" i="38"/>
  <c r="AP26" i="38"/>
  <c r="AO26" i="38"/>
  <c r="AJ26" i="38"/>
  <c r="AI26" i="38"/>
  <c r="AH26" i="38"/>
  <c r="AG26" i="38"/>
  <c r="AF26" i="38"/>
  <c r="AA26" i="38"/>
  <c r="Z26" i="38"/>
  <c r="Y26" i="38"/>
  <c r="X26" i="38"/>
  <c r="W26" i="38"/>
  <c r="R26" i="38"/>
  <c r="Q26" i="38"/>
  <c r="P26" i="38"/>
  <c r="O26" i="38"/>
  <c r="N26" i="38"/>
  <c r="I26" i="38"/>
  <c r="H26" i="38"/>
  <c r="G26" i="38"/>
  <c r="F26" i="38"/>
  <c r="E26" i="38"/>
  <c r="DD25" i="38"/>
  <c r="DC25" i="38"/>
  <c r="DB25" i="38"/>
  <c r="DA25" i="38"/>
  <c r="CZ25" i="38"/>
  <c r="CU25" i="38"/>
  <c r="CT25" i="38"/>
  <c r="CS25" i="38"/>
  <c r="CR25" i="38"/>
  <c r="CQ25" i="38"/>
  <c r="CL25" i="38"/>
  <c r="CK25" i="38"/>
  <c r="CJ25" i="38"/>
  <c r="CI25" i="38"/>
  <c r="CH25" i="38"/>
  <c r="CC25" i="38"/>
  <c r="CB25" i="38"/>
  <c r="CA25" i="38"/>
  <c r="BZ25" i="38"/>
  <c r="BY25" i="38"/>
  <c r="BT25" i="38"/>
  <c r="BS25" i="38"/>
  <c r="BR25" i="38"/>
  <c r="BQ25" i="38"/>
  <c r="BP25" i="38"/>
  <c r="BK25" i="38"/>
  <c r="BJ25" i="38"/>
  <c r="BI25" i="38"/>
  <c r="BH25" i="38"/>
  <c r="BG25" i="38"/>
  <c r="BB25" i="38"/>
  <c r="BA25" i="38"/>
  <c r="AZ25" i="38"/>
  <c r="AY25" i="38"/>
  <c r="AX25" i="38"/>
  <c r="AS25" i="38"/>
  <c r="AR25" i="38"/>
  <c r="AQ25" i="38"/>
  <c r="AP25" i="38"/>
  <c r="AO25" i="38"/>
  <c r="AJ25" i="38"/>
  <c r="AI25" i="38"/>
  <c r="AH25" i="38"/>
  <c r="AG25" i="38"/>
  <c r="AF25" i="38"/>
  <c r="AA25" i="38"/>
  <c r="Z25" i="38"/>
  <c r="Y25" i="38"/>
  <c r="X25" i="38"/>
  <c r="W25" i="38"/>
  <c r="R25" i="38"/>
  <c r="Q25" i="38"/>
  <c r="P25" i="38"/>
  <c r="O25" i="38"/>
  <c r="N25" i="38"/>
  <c r="I25" i="38"/>
  <c r="H25" i="38"/>
  <c r="G25" i="38"/>
  <c r="F25" i="38"/>
  <c r="E25" i="38"/>
  <c r="DD24" i="38"/>
  <c r="DC24" i="38"/>
  <c r="DB24" i="38"/>
  <c r="DA24" i="38"/>
  <c r="CZ24" i="38"/>
  <c r="CU24" i="38"/>
  <c r="CT24" i="38"/>
  <c r="CS24" i="38"/>
  <c r="CR24" i="38"/>
  <c r="CQ24" i="38"/>
  <c r="CL24" i="38"/>
  <c r="CK24" i="38"/>
  <c r="CJ24" i="38"/>
  <c r="CI24" i="38"/>
  <c r="CH24" i="38"/>
  <c r="CC24" i="38"/>
  <c r="CB24" i="38"/>
  <c r="CA24" i="38"/>
  <c r="BZ24" i="38"/>
  <c r="BY24" i="38"/>
  <c r="BT24" i="38"/>
  <c r="BS24" i="38"/>
  <c r="BR24" i="38"/>
  <c r="BQ24" i="38"/>
  <c r="BP24" i="38"/>
  <c r="BK24" i="38"/>
  <c r="BJ24" i="38"/>
  <c r="BI24" i="38"/>
  <c r="BH24" i="38"/>
  <c r="BG24" i="38"/>
  <c r="BB24" i="38"/>
  <c r="BA24" i="38"/>
  <c r="AZ24" i="38"/>
  <c r="AY24" i="38"/>
  <c r="AX24" i="38"/>
  <c r="AS24" i="38"/>
  <c r="AR24" i="38"/>
  <c r="AQ24" i="38"/>
  <c r="AP24" i="38"/>
  <c r="AO24" i="38"/>
  <c r="AJ24" i="38"/>
  <c r="AI24" i="38"/>
  <c r="AH24" i="38"/>
  <c r="AG24" i="38"/>
  <c r="AF24" i="38"/>
  <c r="AA24" i="38"/>
  <c r="Z24" i="38"/>
  <c r="Y24" i="38"/>
  <c r="X24" i="38"/>
  <c r="W24" i="38"/>
  <c r="R24" i="38"/>
  <c r="Q24" i="38"/>
  <c r="P24" i="38"/>
  <c r="O24" i="38"/>
  <c r="N24" i="38"/>
  <c r="I24" i="38"/>
  <c r="H24" i="38"/>
  <c r="G24" i="38"/>
  <c r="F24" i="38"/>
  <c r="E24" i="38"/>
  <c r="DD23" i="38"/>
  <c r="DC23" i="38"/>
  <c r="DB23" i="38"/>
  <c r="DA23" i="38"/>
  <c r="CZ23" i="38"/>
  <c r="CU23" i="38"/>
  <c r="CT23" i="38"/>
  <c r="CS23" i="38"/>
  <c r="CR23" i="38"/>
  <c r="CQ23" i="38"/>
  <c r="CL23" i="38"/>
  <c r="CK23" i="38"/>
  <c r="CJ23" i="38"/>
  <c r="CI23" i="38"/>
  <c r="CH23" i="38"/>
  <c r="CC23" i="38"/>
  <c r="CB23" i="38"/>
  <c r="CA23" i="38"/>
  <c r="BZ23" i="38"/>
  <c r="BY23" i="38"/>
  <c r="BT23" i="38"/>
  <c r="BS23" i="38"/>
  <c r="BR23" i="38"/>
  <c r="BQ23" i="38"/>
  <c r="BP23" i="38"/>
  <c r="BK23" i="38"/>
  <c r="BJ23" i="38"/>
  <c r="BI23" i="38"/>
  <c r="BH23" i="38"/>
  <c r="BG23" i="38"/>
  <c r="BB23" i="38"/>
  <c r="BA23" i="38"/>
  <c r="AZ23" i="38"/>
  <c r="AY23" i="38"/>
  <c r="AX23" i="38"/>
  <c r="AS23" i="38"/>
  <c r="AR23" i="38"/>
  <c r="AQ23" i="38"/>
  <c r="AP23" i="38"/>
  <c r="AO23" i="38"/>
  <c r="AJ23" i="38"/>
  <c r="AI23" i="38"/>
  <c r="AH23" i="38"/>
  <c r="AG23" i="38"/>
  <c r="AF23" i="38"/>
  <c r="AA23" i="38"/>
  <c r="Z23" i="38"/>
  <c r="Y23" i="38"/>
  <c r="X23" i="38"/>
  <c r="W23" i="38"/>
  <c r="R23" i="38"/>
  <c r="Q23" i="38"/>
  <c r="P23" i="38"/>
  <c r="O23" i="38"/>
  <c r="N23" i="38"/>
  <c r="I23" i="38"/>
  <c r="H23" i="38"/>
  <c r="G23" i="38"/>
  <c r="F23" i="38"/>
  <c r="E23" i="38"/>
  <c r="DD22" i="38"/>
  <c r="DC22" i="38"/>
  <c r="DB22" i="38"/>
  <c r="DA22" i="38"/>
  <c r="CZ22" i="38"/>
  <c r="CU22" i="38"/>
  <c r="CT22" i="38"/>
  <c r="CS22" i="38"/>
  <c r="CR22" i="38"/>
  <c r="CQ22" i="38"/>
  <c r="CL22" i="38"/>
  <c r="CK22" i="38"/>
  <c r="CJ22" i="38"/>
  <c r="CI22" i="38"/>
  <c r="CH22" i="38"/>
  <c r="CC22" i="38"/>
  <c r="CB22" i="38"/>
  <c r="CA22" i="38"/>
  <c r="BZ22" i="38"/>
  <c r="BY22" i="38"/>
  <c r="BT22" i="38"/>
  <c r="BS22" i="38"/>
  <c r="BR22" i="38"/>
  <c r="BQ22" i="38"/>
  <c r="BP22" i="38"/>
  <c r="BK22" i="38"/>
  <c r="BJ22" i="38"/>
  <c r="BI22" i="38"/>
  <c r="BH22" i="38"/>
  <c r="BG22" i="38"/>
  <c r="BB22" i="38"/>
  <c r="BA22" i="38"/>
  <c r="AZ22" i="38"/>
  <c r="AY22" i="38"/>
  <c r="AX22" i="38"/>
  <c r="AS22" i="38"/>
  <c r="AR22" i="38"/>
  <c r="AQ22" i="38"/>
  <c r="AP22" i="38"/>
  <c r="AO22" i="38"/>
  <c r="AJ22" i="38"/>
  <c r="AI22" i="38"/>
  <c r="AH22" i="38"/>
  <c r="AG22" i="38"/>
  <c r="AF22" i="38"/>
  <c r="AA22" i="38"/>
  <c r="Z22" i="38"/>
  <c r="Y22" i="38"/>
  <c r="X22" i="38"/>
  <c r="W22" i="38"/>
  <c r="R22" i="38"/>
  <c r="Q22" i="38"/>
  <c r="P22" i="38"/>
  <c r="O22" i="38"/>
  <c r="N22" i="38"/>
  <c r="I22" i="38"/>
  <c r="H22" i="38"/>
  <c r="G22" i="38"/>
  <c r="F22" i="38"/>
  <c r="E22" i="38"/>
  <c r="DD21" i="38"/>
  <c r="DC21" i="38"/>
  <c r="DB21" i="38"/>
  <c r="DA21" i="38"/>
  <c r="CZ21" i="38"/>
  <c r="CU21" i="38"/>
  <c r="CT21" i="38"/>
  <c r="CS21" i="38"/>
  <c r="CR21" i="38"/>
  <c r="CQ21" i="38"/>
  <c r="CL21" i="38"/>
  <c r="CK21" i="38"/>
  <c r="CJ21" i="38"/>
  <c r="CI21" i="38"/>
  <c r="CH21" i="38"/>
  <c r="CC21" i="38"/>
  <c r="CB21" i="38"/>
  <c r="CA21" i="38"/>
  <c r="BZ21" i="38"/>
  <c r="BY21" i="38"/>
  <c r="BT21" i="38"/>
  <c r="BS21" i="38"/>
  <c r="BR21" i="38"/>
  <c r="BQ21" i="38"/>
  <c r="BP21" i="38"/>
  <c r="BK21" i="38"/>
  <c r="BJ21" i="38"/>
  <c r="BI21" i="38"/>
  <c r="BH21" i="38"/>
  <c r="BG21" i="38"/>
  <c r="BB21" i="38"/>
  <c r="BA21" i="38"/>
  <c r="AZ21" i="38"/>
  <c r="AY21" i="38"/>
  <c r="AX21" i="38"/>
  <c r="AS21" i="38"/>
  <c r="AR21" i="38"/>
  <c r="AQ21" i="38"/>
  <c r="AP21" i="38"/>
  <c r="AO21" i="38"/>
  <c r="AJ21" i="38"/>
  <c r="AI21" i="38"/>
  <c r="AH21" i="38"/>
  <c r="AG21" i="38"/>
  <c r="AF21" i="38"/>
  <c r="AA21" i="38"/>
  <c r="Z21" i="38"/>
  <c r="Y21" i="38"/>
  <c r="X21" i="38"/>
  <c r="W21" i="38"/>
  <c r="R21" i="38"/>
  <c r="Q21" i="38"/>
  <c r="P21" i="38"/>
  <c r="O21" i="38"/>
  <c r="N21" i="38"/>
  <c r="I21" i="38"/>
  <c r="H21" i="38"/>
  <c r="G21" i="38"/>
  <c r="F21" i="38"/>
  <c r="E21" i="38"/>
  <c r="DD20" i="38"/>
  <c r="DC20" i="38"/>
  <c r="DB20" i="38"/>
  <c r="DA20" i="38"/>
  <c r="CZ20" i="38"/>
  <c r="CU20" i="38"/>
  <c r="CT20" i="38"/>
  <c r="CS20" i="38"/>
  <c r="CR20" i="38"/>
  <c r="CQ20" i="38"/>
  <c r="CL20" i="38"/>
  <c r="CK20" i="38"/>
  <c r="CJ20" i="38"/>
  <c r="CI20" i="38"/>
  <c r="CH20" i="38"/>
  <c r="CC20" i="38"/>
  <c r="CB20" i="38"/>
  <c r="CA20" i="38"/>
  <c r="BZ20" i="38"/>
  <c r="BY20" i="38"/>
  <c r="BT20" i="38"/>
  <c r="BS20" i="38"/>
  <c r="BR20" i="38"/>
  <c r="BQ20" i="38"/>
  <c r="BP20" i="38"/>
  <c r="BK20" i="38"/>
  <c r="BJ20" i="38"/>
  <c r="BI20" i="38"/>
  <c r="BH20" i="38"/>
  <c r="BG20" i="38"/>
  <c r="BB20" i="38"/>
  <c r="BA20" i="38"/>
  <c r="AZ20" i="38"/>
  <c r="AY20" i="38"/>
  <c r="AX20" i="38"/>
  <c r="AS20" i="38"/>
  <c r="AR20" i="38"/>
  <c r="AQ20" i="38"/>
  <c r="AP20" i="38"/>
  <c r="AO20" i="38"/>
  <c r="AJ20" i="38"/>
  <c r="AI20" i="38"/>
  <c r="AH20" i="38"/>
  <c r="AG20" i="38"/>
  <c r="AF20" i="38"/>
  <c r="AA20" i="38"/>
  <c r="Z20" i="38"/>
  <c r="Y20" i="38"/>
  <c r="X20" i="38"/>
  <c r="W20" i="38"/>
  <c r="R20" i="38"/>
  <c r="Q20" i="38"/>
  <c r="P20" i="38"/>
  <c r="O20" i="38"/>
  <c r="N20" i="38"/>
  <c r="I20" i="38"/>
  <c r="H20" i="38"/>
  <c r="G20" i="38"/>
  <c r="F20" i="38"/>
  <c r="E20" i="38"/>
  <c r="DD19" i="38"/>
  <c r="DC19" i="38"/>
  <c r="DB19" i="38"/>
  <c r="DA19" i="38"/>
  <c r="CZ19" i="38"/>
  <c r="CU19" i="38"/>
  <c r="CT19" i="38"/>
  <c r="CS19" i="38"/>
  <c r="CR19" i="38"/>
  <c r="CQ19" i="38"/>
  <c r="CL19" i="38"/>
  <c r="CK19" i="38"/>
  <c r="CJ19" i="38"/>
  <c r="CI19" i="38"/>
  <c r="CH19" i="38"/>
  <c r="CC19" i="38"/>
  <c r="CB19" i="38"/>
  <c r="CA19" i="38"/>
  <c r="BZ19" i="38"/>
  <c r="BY19" i="38"/>
  <c r="BT19" i="38"/>
  <c r="BS19" i="38"/>
  <c r="BR19" i="38"/>
  <c r="BQ19" i="38"/>
  <c r="BP19" i="38"/>
  <c r="BK19" i="38"/>
  <c r="BJ19" i="38"/>
  <c r="BI19" i="38"/>
  <c r="BH19" i="38"/>
  <c r="BG19" i="38"/>
  <c r="BB19" i="38"/>
  <c r="BA19" i="38"/>
  <c r="AZ19" i="38"/>
  <c r="AY19" i="38"/>
  <c r="AX19" i="38"/>
  <c r="AS19" i="38"/>
  <c r="AR19" i="38"/>
  <c r="AQ19" i="38"/>
  <c r="AP19" i="38"/>
  <c r="AO19" i="38"/>
  <c r="AJ19" i="38"/>
  <c r="AI19" i="38"/>
  <c r="AH19" i="38"/>
  <c r="AG19" i="38"/>
  <c r="AF19" i="38"/>
  <c r="AA19" i="38"/>
  <c r="Z19" i="38"/>
  <c r="Y19" i="38"/>
  <c r="X19" i="38"/>
  <c r="W19" i="38"/>
  <c r="R19" i="38"/>
  <c r="Q19" i="38"/>
  <c r="P19" i="38"/>
  <c r="O19" i="38"/>
  <c r="N19" i="38"/>
  <c r="I19" i="38"/>
  <c r="H19" i="38"/>
  <c r="G19" i="38"/>
  <c r="F19" i="38"/>
  <c r="E19" i="38"/>
  <c r="DD18" i="38"/>
  <c r="DC18" i="38"/>
  <c r="DB18" i="38"/>
  <c r="DA18" i="38"/>
  <c r="CZ18" i="38"/>
  <c r="CU18" i="38"/>
  <c r="CT18" i="38"/>
  <c r="CS18" i="38"/>
  <c r="CR18" i="38"/>
  <c r="CQ18" i="38"/>
  <c r="CL18" i="38"/>
  <c r="CK18" i="38"/>
  <c r="CJ18" i="38"/>
  <c r="CI18" i="38"/>
  <c r="CH18" i="38"/>
  <c r="CC18" i="38"/>
  <c r="CB18" i="38"/>
  <c r="CA18" i="38"/>
  <c r="BZ18" i="38"/>
  <c r="BY18" i="38"/>
  <c r="BT18" i="38"/>
  <c r="BS18" i="38"/>
  <c r="BR18" i="38"/>
  <c r="BQ18" i="38"/>
  <c r="BP18" i="38"/>
  <c r="BK18" i="38"/>
  <c r="BJ18" i="38"/>
  <c r="BI18" i="38"/>
  <c r="BH18" i="38"/>
  <c r="BG18" i="38"/>
  <c r="BB18" i="38"/>
  <c r="BA18" i="38"/>
  <c r="AZ18" i="38"/>
  <c r="AY18" i="38"/>
  <c r="AX18" i="38"/>
  <c r="AS18" i="38"/>
  <c r="AR18" i="38"/>
  <c r="AQ18" i="38"/>
  <c r="AP18" i="38"/>
  <c r="AO18" i="38"/>
  <c r="AJ18" i="38"/>
  <c r="AI18" i="38"/>
  <c r="AH18" i="38"/>
  <c r="AG18" i="38"/>
  <c r="AF18" i="38"/>
  <c r="AA18" i="38"/>
  <c r="Z18" i="38"/>
  <c r="Y18" i="38"/>
  <c r="X18" i="38"/>
  <c r="W18" i="38"/>
  <c r="R18" i="38"/>
  <c r="Q18" i="38"/>
  <c r="P18" i="38"/>
  <c r="O18" i="38"/>
  <c r="N18" i="38"/>
  <c r="I18" i="38"/>
  <c r="H18" i="38"/>
  <c r="G18" i="38"/>
  <c r="F18" i="38"/>
  <c r="E18" i="38"/>
  <c r="DD17" i="38"/>
  <c r="DC17" i="38"/>
  <c r="DB17" i="38"/>
  <c r="DA17" i="38"/>
  <c r="CZ17" i="38"/>
  <c r="CU17" i="38"/>
  <c r="CT17" i="38"/>
  <c r="CS17" i="38"/>
  <c r="CR17" i="38"/>
  <c r="CQ17" i="38"/>
  <c r="CL17" i="38"/>
  <c r="CK17" i="38"/>
  <c r="CJ17" i="38"/>
  <c r="CI17" i="38"/>
  <c r="CH17" i="38"/>
  <c r="CC17" i="38"/>
  <c r="CB17" i="38"/>
  <c r="CA17" i="38"/>
  <c r="BZ17" i="38"/>
  <c r="BY17" i="38"/>
  <c r="BT17" i="38"/>
  <c r="BS17" i="38"/>
  <c r="BR17" i="38"/>
  <c r="BQ17" i="38"/>
  <c r="BP17" i="38"/>
  <c r="BK17" i="38"/>
  <c r="BJ17" i="38"/>
  <c r="BI17" i="38"/>
  <c r="BH17" i="38"/>
  <c r="BG17" i="38"/>
  <c r="BB17" i="38"/>
  <c r="BA17" i="38"/>
  <c r="AZ17" i="38"/>
  <c r="AY17" i="38"/>
  <c r="AX17" i="38"/>
  <c r="AS17" i="38"/>
  <c r="AR17" i="38"/>
  <c r="AQ17" i="38"/>
  <c r="AP17" i="38"/>
  <c r="AO17" i="38"/>
  <c r="AJ17" i="38"/>
  <c r="AI17" i="38"/>
  <c r="AH17" i="38"/>
  <c r="AG17" i="38"/>
  <c r="AF17" i="38"/>
  <c r="AA17" i="38"/>
  <c r="Z17" i="38"/>
  <c r="Y17" i="38"/>
  <c r="X17" i="38"/>
  <c r="W17" i="38"/>
  <c r="R17" i="38"/>
  <c r="Q17" i="38"/>
  <c r="P17" i="38"/>
  <c r="O17" i="38"/>
  <c r="N17" i="38"/>
  <c r="I17" i="38"/>
  <c r="H17" i="38"/>
  <c r="G17" i="38"/>
  <c r="F17" i="38"/>
  <c r="E17" i="38"/>
  <c r="DD16" i="38"/>
  <c r="DC16" i="38"/>
  <c r="DB16" i="38"/>
  <c r="DA16" i="38"/>
  <c r="CZ16" i="38"/>
  <c r="CU16" i="38"/>
  <c r="CT16" i="38"/>
  <c r="CS16" i="38"/>
  <c r="CR16" i="38"/>
  <c r="CQ16" i="38"/>
  <c r="CL16" i="38"/>
  <c r="CK16" i="38"/>
  <c r="CJ16" i="38"/>
  <c r="CI16" i="38"/>
  <c r="CH16" i="38"/>
  <c r="CC16" i="38"/>
  <c r="CB16" i="38"/>
  <c r="CA16" i="38"/>
  <c r="BZ16" i="38"/>
  <c r="BY16" i="38"/>
  <c r="BT16" i="38"/>
  <c r="BS16" i="38"/>
  <c r="BR16" i="38"/>
  <c r="BQ16" i="38"/>
  <c r="BP16" i="38"/>
  <c r="BK16" i="38"/>
  <c r="BJ16" i="38"/>
  <c r="BI16" i="38"/>
  <c r="BH16" i="38"/>
  <c r="BG16" i="38"/>
  <c r="BB16" i="38"/>
  <c r="BA16" i="38"/>
  <c r="AZ16" i="38"/>
  <c r="AY16" i="38"/>
  <c r="AX16" i="38"/>
  <c r="AS16" i="38"/>
  <c r="AR16" i="38"/>
  <c r="AQ16" i="38"/>
  <c r="AP16" i="38"/>
  <c r="AO16" i="38"/>
  <c r="AJ16" i="38"/>
  <c r="AI16" i="38"/>
  <c r="AH16" i="38"/>
  <c r="AG16" i="38"/>
  <c r="AF16" i="38"/>
  <c r="AA16" i="38"/>
  <c r="Z16" i="38"/>
  <c r="Y16" i="38"/>
  <c r="X16" i="38"/>
  <c r="W16" i="38"/>
  <c r="R16" i="38"/>
  <c r="Q16" i="38"/>
  <c r="P16" i="38"/>
  <c r="O16" i="38"/>
  <c r="N16" i="38"/>
  <c r="I16" i="38"/>
  <c r="H16" i="38"/>
  <c r="G16" i="38"/>
  <c r="F16" i="38"/>
  <c r="E16" i="38"/>
  <c r="DD15" i="38"/>
  <c r="DC15" i="38"/>
  <c r="DB15" i="38"/>
  <c r="DA15" i="38"/>
  <c r="CZ15" i="38"/>
  <c r="CU15" i="38"/>
  <c r="CT15" i="38"/>
  <c r="CS15" i="38"/>
  <c r="CR15" i="38"/>
  <c r="CQ15" i="38"/>
  <c r="CL15" i="38"/>
  <c r="CK15" i="38"/>
  <c r="CJ15" i="38"/>
  <c r="CI15" i="38"/>
  <c r="CH15" i="38"/>
  <c r="CC15" i="38"/>
  <c r="CB15" i="38"/>
  <c r="CA15" i="38"/>
  <c r="BZ15" i="38"/>
  <c r="BY15" i="38"/>
  <c r="BT15" i="38"/>
  <c r="BS15" i="38"/>
  <c r="BR15" i="38"/>
  <c r="BQ15" i="38"/>
  <c r="BP15" i="38"/>
  <c r="BK15" i="38"/>
  <c r="BJ15" i="38"/>
  <c r="BI15" i="38"/>
  <c r="BH15" i="38"/>
  <c r="BG15" i="38"/>
  <c r="BB15" i="38"/>
  <c r="BA15" i="38"/>
  <c r="AZ15" i="38"/>
  <c r="AY15" i="38"/>
  <c r="AX15" i="38"/>
  <c r="AS15" i="38"/>
  <c r="AR15" i="38"/>
  <c r="AQ15" i="38"/>
  <c r="AP15" i="38"/>
  <c r="AO15" i="38"/>
  <c r="AJ15" i="38"/>
  <c r="AI15" i="38"/>
  <c r="AH15" i="38"/>
  <c r="AG15" i="38"/>
  <c r="AF15" i="38"/>
  <c r="AA15" i="38"/>
  <c r="Z15" i="38"/>
  <c r="Y15" i="38"/>
  <c r="X15" i="38"/>
  <c r="W15" i="38"/>
  <c r="R15" i="38"/>
  <c r="Q15" i="38"/>
  <c r="P15" i="38"/>
  <c r="O15" i="38"/>
  <c r="N15" i="38"/>
  <c r="I15" i="38"/>
  <c r="H15" i="38"/>
  <c r="G15" i="38"/>
  <c r="F15" i="38"/>
  <c r="E15" i="38"/>
  <c r="DD14" i="38"/>
  <c r="DC14" i="38"/>
  <c r="DB14" i="38"/>
  <c r="DA14" i="38"/>
  <c r="CZ14" i="38"/>
  <c r="CU14" i="38"/>
  <c r="CT14" i="38"/>
  <c r="CS14" i="38"/>
  <c r="CR14" i="38"/>
  <c r="CQ14" i="38"/>
  <c r="CL14" i="38"/>
  <c r="CK14" i="38"/>
  <c r="CJ14" i="38"/>
  <c r="CI14" i="38"/>
  <c r="CH14" i="38"/>
  <c r="CC14" i="38"/>
  <c r="CB14" i="38"/>
  <c r="CA14" i="38"/>
  <c r="BZ14" i="38"/>
  <c r="BY14" i="38"/>
  <c r="BT14" i="38"/>
  <c r="BS14" i="38"/>
  <c r="BR14" i="38"/>
  <c r="BQ14" i="38"/>
  <c r="BP14" i="38"/>
  <c r="BK14" i="38"/>
  <c r="BJ14" i="38"/>
  <c r="BI14" i="38"/>
  <c r="BH14" i="38"/>
  <c r="BG14" i="38"/>
  <c r="BB14" i="38"/>
  <c r="BA14" i="38"/>
  <c r="AZ14" i="38"/>
  <c r="AY14" i="38"/>
  <c r="AX14" i="38"/>
  <c r="AS14" i="38"/>
  <c r="AR14" i="38"/>
  <c r="AQ14" i="38"/>
  <c r="AP14" i="38"/>
  <c r="AO14" i="38"/>
  <c r="AJ14" i="38"/>
  <c r="AI14" i="38"/>
  <c r="AH14" i="38"/>
  <c r="AG14" i="38"/>
  <c r="AF14" i="38"/>
  <c r="AA14" i="38"/>
  <c r="Z14" i="38"/>
  <c r="Y14" i="38"/>
  <c r="X14" i="38"/>
  <c r="W14" i="38"/>
  <c r="R14" i="38"/>
  <c r="Q14" i="38"/>
  <c r="P14" i="38"/>
  <c r="O14" i="38"/>
  <c r="N14" i="38"/>
  <c r="I14" i="38"/>
  <c r="H14" i="38"/>
  <c r="G14" i="38"/>
  <c r="F14" i="38"/>
  <c r="E14" i="38"/>
  <c r="DD13" i="38"/>
  <c r="DC13" i="38"/>
  <c r="DB13" i="38"/>
  <c r="DA13" i="38"/>
  <c r="CZ13" i="38"/>
  <c r="CU13" i="38"/>
  <c r="CT13" i="38"/>
  <c r="CS13" i="38"/>
  <c r="CR13" i="38"/>
  <c r="CQ13" i="38"/>
  <c r="CL13" i="38"/>
  <c r="CK13" i="38"/>
  <c r="CJ13" i="38"/>
  <c r="CI13" i="38"/>
  <c r="CH13" i="38"/>
  <c r="CC13" i="38"/>
  <c r="CB13" i="38"/>
  <c r="CA13" i="38"/>
  <c r="BZ13" i="38"/>
  <c r="BY13" i="38"/>
  <c r="BT13" i="38"/>
  <c r="BS13" i="38"/>
  <c r="BR13" i="38"/>
  <c r="BQ13" i="38"/>
  <c r="BP13" i="38"/>
  <c r="BK13" i="38"/>
  <c r="BJ13" i="38"/>
  <c r="BI13" i="38"/>
  <c r="BH13" i="38"/>
  <c r="BG13" i="38"/>
  <c r="BB13" i="38"/>
  <c r="BA13" i="38"/>
  <c r="AZ13" i="38"/>
  <c r="AY13" i="38"/>
  <c r="AX13" i="38"/>
  <c r="AS13" i="38"/>
  <c r="AR13" i="38"/>
  <c r="AQ13" i="38"/>
  <c r="AP13" i="38"/>
  <c r="AO13" i="38"/>
  <c r="AJ13" i="38"/>
  <c r="AI13" i="38"/>
  <c r="AH13" i="38"/>
  <c r="AG13" i="38"/>
  <c r="AF13" i="38"/>
  <c r="AA13" i="38"/>
  <c r="Z13" i="38"/>
  <c r="Y13" i="38"/>
  <c r="X13" i="38"/>
  <c r="W13" i="38"/>
  <c r="R13" i="38"/>
  <c r="Q13" i="38"/>
  <c r="P13" i="38"/>
  <c r="O13" i="38"/>
  <c r="N13" i="38"/>
  <c r="I13" i="38"/>
  <c r="H13" i="38"/>
  <c r="G13" i="38"/>
  <c r="F13" i="38"/>
  <c r="E13" i="38"/>
  <c r="DD12" i="38"/>
  <c r="DC12" i="38"/>
  <c r="DB12" i="38"/>
  <c r="DA12" i="38"/>
  <c r="CZ12" i="38"/>
  <c r="CU12" i="38"/>
  <c r="CT12" i="38"/>
  <c r="CS12" i="38"/>
  <c r="CR12" i="38"/>
  <c r="CQ12" i="38"/>
  <c r="CL12" i="38"/>
  <c r="CK12" i="38"/>
  <c r="CJ12" i="38"/>
  <c r="CI12" i="38"/>
  <c r="CH12" i="38"/>
  <c r="CC12" i="38"/>
  <c r="CB12" i="38"/>
  <c r="CA12" i="38"/>
  <c r="BZ12" i="38"/>
  <c r="BY12" i="38"/>
  <c r="BT12" i="38"/>
  <c r="BS12" i="38"/>
  <c r="BR12" i="38"/>
  <c r="BQ12" i="38"/>
  <c r="BP12" i="38"/>
  <c r="BK12" i="38"/>
  <c r="BJ12" i="38"/>
  <c r="BI12" i="38"/>
  <c r="BH12" i="38"/>
  <c r="BG12" i="38"/>
  <c r="BB12" i="38"/>
  <c r="BA12" i="38"/>
  <c r="AZ12" i="38"/>
  <c r="AY12" i="38"/>
  <c r="AX12" i="38"/>
  <c r="AS12" i="38"/>
  <c r="AR12" i="38"/>
  <c r="AQ12" i="38"/>
  <c r="AP12" i="38"/>
  <c r="AO12" i="38"/>
  <c r="AJ12" i="38"/>
  <c r="AI12" i="38"/>
  <c r="AH12" i="38"/>
  <c r="AG12" i="38"/>
  <c r="AF12" i="38"/>
  <c r="AA12" i="38"/>
  <c r="Z12" i="38"/>
  <c r="Y12" i="38"/>
  <c r="X12" i="38"/>
  <c r="W12" i="38"/>
  <c r="R12" i="38"/>
  <c r="Q12" i="38"/>
  <c r="P12" i="38"/>
  <c r="O12" i="38"/>
  <c r="N12" i="38"/>
  <c r="I12" i="38"/>
  <c r="H12" i="38"/>
  <c r="G12" i="38"/>
  <c r="F12" i="38"/>
  <c r="E12" i="38"/>
  <c r="DD11" i="38"/>
  <c r="DC11" i="38"/>
  <c r="DB11" i="38"/>
  <c r="DA11" i="38"/>
  <c r="CZ11" i="38"/>
  <c r="CU11" i="38"/>
  <c r="CT11" i="38"/>
  <c r="CS11" i="38"/>
  <c r="CR11" i="38"/>
  <c r="CQ11" i="38"/>
  <c r="CL11" i="38"/>
  <c r="CK11" i="38"/>
  <c r="CJ11" i="38"/>
  <c r="CI11" i="38"/>
  <c r="CH11" i="38"/>
  <c r="CC11" i="38"/>
  <c r="CB11" i="38"/>
  <c r="CA11" i="38"/>
  <c r="BZ11" i="38"/>
  <c r="BY11" i="38"/>
  <c r="BT11" i="38"/>
  <c r="BS11" i="38"/>
  <c r="BR11" i="38"/>
  <c r="BQ11" i="38"/>
  <c r="BP11" i="38"/>
  <c r="BK11" i="38"/>
  <c r="BJ11" i="38"/>
  <c r="BI11" i="38"/>
  <c r="BH11" i="38"/>
  <c r="BG11" i="38"/>
  <c r="BB11" i="38"/>
  <c r="BA11" i="38"/>
  <c r="AZ11" i="38"/>
  <c r="AY11" i="38"/>
  <c r="AX11" i="38"/>
  <c r="AS11" i="38"/>
  <c r="AR11" i="38"/>
  <c r="AQ11" i="38"/>
  <c r="AP11" i="38"/>
  <c r="AO11" i="38"/>
  <c r="AJ11" i="38"/>
  <c r="AI11" i="38"/>
  <c r="AH11" i="38"/>
  <c r="AG11" i="38"/>
  <c r="AF11" i="38"/>
  <c r="AA11" i="38"/>
  <c r="Z11" i="38"/>
  <c r="Y11" i="38"/>
  <c r="X11" i="38"/>
  <c r="W11" i="38"/>
  <c r="R11" i="38"/>
  <c r="Q11" i="38"/>
  <c r="P11" i="38"/>
  <c r="O11" i="38"/>
  <c r="N11" i="38"/>
  <c r="I11" i="38"/>
  <c r="H11" i="38"/>
  <c r="G11" i="38"/>
  <c r="F11" i="38"/>
  <c r="E11" i="38"/>
  <c r="DD10" i="38"/>
  <c r="DC10" i="38"/>
  <c r="DB10" i="38"/>
  <c r="DA10" i="38"/>
  <c r="CZ10" i="38"/>
  <c r="CU10" i="38"/>
  <c r="CT10" i="38"/>
  <c r="CS10" i="38"/>
  <c r="CR10" i="38"/>
  <c r="CQ10" i="38"/>
  <c r="CL10" i="38"/>
  <c r="CK10" i="38"/>
  <c r="CJ10" i="38"/>
  <c r="CI10" i="38"/>
  <c r="CH10" i="38"/>
  <c r="CC10" i="38"/>
  <c r="CB10" i="38"/>
  <c r="CA10" i="38"/>
  <c r="BZ10" i="38"/>
  <c r="BY10" i="38"/>
  <c r="BT10" i="38"/>
  <c r="BS10" i="38"/>
  <c r="BR10" i="38"/>
  <c r="BQ10" i="38"/>
  <c r="BP10" i="38"/>
  <c r="BK10" i="38"/>
  <c r="BJ10" i="38"/>
  <c r="BI10" i="38"/>
  <c r="BH10" i="38"/>
  <c r="BG10" i="38"/>
  <c r="BB10" i="38"/>
  <c r="BA10" i="38"/>
  <c r="AZ10" i="38"/>
  <c r="AY10" i="38"/>
  <c r="AX10" i="38"/>
  <c r="AS10" i="38"/>
  <c r="AR10" i="38"/>
  <c r="AQ10" i="38"/>
  <c r="AP10" i="38"/>
  <c r="AO10" i="38"/>
  <c r="AJ10" i="38"/>
  <c r="AI10" i="38"/>
  <c r="AH10" i="38"/>
  <c r="AG10" i="38"/>
  <c r="AF10" i="38"/>
  <c r="AA10" i="38"/>
  <c r="Z10" i="38"/>
  <c r="Y10" i="38"/>
  <c r="X10" i="38"/>
  <c r="W10" i="38"/>
  <c r="R10" i="38"/>
  <c r="Q10" i="38"/>
  <c r="P10" i="38"/>
  <c r="O10" i="38"/>
  <c r="N10" i="38"/>
  <c r="I10" i="38"/>
  <c r="H10" i="38"/>
  <c r="G10" i="38"/>
  <c r="F10" i="38"/>
  <c r="E10" i="38"/>
  <c r="DD9" i="38"/>
  <c r="DC9" i="38"/>
  <c r="DB9" i="38"/>
  <c r="DA9" i="38"/>
  <c r="CZ9" i="38"/>
  <c r="CU9" i="38"/>
  <c r="CT9" i="38"/>
  <c r="CS9" i="38"/>
  <c r="CR9" i="38"/>
  <c r="CQ9" i="38"/>
  <c r="CL9" i="38"/>
  <c r="CK9" i="38"/>
  <c r="CJ9" i="38"/>
  <c r="CI9" i="38"/>
  <c r="CH9" i="38"/>
  <c r="CC9" i="38"/>
  <c r="CB9" i="38"/>
  <c r="CA9" i="38"/>
  <c r="BZ9" i="38"/>
  <c r="BY9" i="38"/>
  <c r="BT9" i="38"/>
  <c r="BS9" i="38"/>
  <c r="BR9" i="38"/>
  <c r="BQ9" i="38"/>
  <c r="BP9" i="38"/>
  <c r="BK9" i="38"/>
  <c r="BJ9" i="38"/>
  <c r="BI9" i="38"/>
  <c r="BH9" i="38"/>
  <c r="BG9" i="38"/>
  <c r="BB9" i="38"/>
  <c r="BA9" i="38"/>
  <c r="AZ9" i="38"/>
  <c r="AY9" i="38"/>
  <c r="AX9" i="38"/>
  <c r="AS9" i="38"/>
  <c r="AR9" i="38"/>
  <c r="AQ9" i="38"/>
  <c r="AP9" i="38"/>
  <c r="AO9" i="38"/>
  <c r="AJ9" i="38"/>
  <c r="AI9" i="38"/>
  <c r="AH9" i="38"/>
  <c r="AG9" i="38"/>
  <c r="AF9" i="38"/>
  <c r="AA9" i="38"/>
  <c r="Z9" i="38"/>
  <c r="Y9" i="38"/>
  <c r="X9" i="38"/>
  <c r="W9" i="38"/>
  <c r="R9" i="38"/>
  <c r="Q9" i="38"/>
  <c r="P9" i="38"/>
  <c r="O9" i="38"/>
  <c r="N9" i="38"/>
  <c r="I9" i="38"/>
  <c r="H9" i="38"/>
  <c r="G9" i="38"/>
  <c r="F9" i="38"/>
  <c r="E9" i="38"/>
  <c r="DD8" i="38"/>
  <c r="DC8" i="38"/>
  <c r="DB8" i="38"/>
  <c r="DA8" i="38"/>
  <c r="CZ8" i="38"/>
  <c r="CU8" i="38"/>
  <c r="CT8" i="38"/>
  <c r="CS8" i="38"/>
  <c r="CR8" i="38"/>
  <c r="CQ8" i="38"/>
  <c r="CL8" i="38"/>
  <c r="CK8" i="38"/>
  <c r="CJ8" i="38"/>
  <c r="CI8" i="38"/>
  <c r="CH8" i="38"/>
  <c r="CC8" i="38"/>
  <c r="CB8" i="38"/>
  <c r="CA8" i="38"/>
  <c r="BZ8" i="38"/>
  <c r="BY8" i="38"/>
  <c r="BT8" i="38"/>
  <c r="BS8" i="38"/>
  <c r="BR8" i="38"/>
  <c r="BQ8" i="38"/>
  <c r="BP8" i="38"/>
  <c r="BK8" i="38"/>
  <c r="BJ8" i="38"/>
  <c r="BI8" i="38"/>
  <c r="BH8" i="38"/>
  <c r="BG8" i="38"/>
  <c r="BB8" i="38"/>
  <c r="BA8" i="38"/>
  <c r="AZ8" i="38"/>
  <c r="AY8" i="38"/>
  <c r="AX8" i="38"/>
  <c r="AS8" i="38"/>
  <c r="AR8" i="38"/>
  <c r="AQ8" i="38"/>
  <c r="AP8" i="38"/>
  <c r="AO8" i="38"/>
  <c r="AJ8" i="38"/>
  <c r="AI8" i="38"/>
  <c r="AH8" i="38"/>
  <c r="AG8" i="38"/>
  <c r="AF8" i="38"/>
  <c r="AA8" i="38"/>
  <c r="Z8" i="38"/>
  <c r="Y8" i="38"/>
  <c r="X8" i="38"/>
  <c r="W8" i="38"/>
  <c r="R8" i="38"/>
  <c r="Q8" i="38"/>
  <c r="P8" i="38"/>
  <c r="O8" i="38"/>
  <c r="N8" i="38"/>
  <c r="I8" i="38"/>
  <c r="H8" i="38"/>
  <c r="G8" i="38"/>
  <c r="F8" i="38"/>
  <c r="E8" i="38"/>
  <c r="DD7" i="38"/>
  <c r="DC7" i="38"/>
  <c r="DB7" i="38"/>
  <c r="DA7" i="38"/>
  <c r="CZ7" i="38"/>
  <c r="CU7" i="38"/>
  <c r="CT7" i="38"/>
  <c r="CS7" i="38"/>
  <c r="CR7" i="38"/>
  <c r="CQ7" i="38"/>
  <c r="CL7" i="38"/>
  <c r="CK7" i="38"/>
  <c r="CJ7" i="38"/>
  <c r="CI7" i="38"/>
  <c r="CH7" i="38"/>
  <c r="CC7" i="38"/>
  <c r="CB7" i="38"/>
  <c r="CA7" i="38"/>
  <c r="BZ7" i="38"/>
  <c r="BY7" i="38"/>
  <c r="BT7" i="38"/>
  <c r="BS7" i="38"/>
  <c r="BR7" i="38"/>
  <c r="BQ7" i="38"/>
  <c r="BP7" i="38"/>
  <c r="BK7" i="38"/>
  <c r="BJ7" i="38"/>
  <c r="BI7" i="38"/>
  <c r="BH7" i="38"/>
  <c r="BG7" i="38"/>
  <c r="BB7" i="38"/>
  <c r="BA7" i="38"/>
  <c r="AZ7" i="38"/>
  <c r="AY7" i="38"/>
  <c r="AX7" i="38"/>
  <c r="AS7" i="38"/>
  <c r="AR7" i="38"/>
  <c r="AQ7" i="38"/>
  <c r="AP7" i="38"/>
  <c r="AO7" i="38"/>
  <c r="AJ7" i="38"/>
  <c r="AI7" i="38"/>
  <c r="AH7" i="38"/>
  <c r="AG7" i="38"/>
  <c r="AF7" i="38"/>
  <c r="AA7" i="38"/>
  <c r="Z7" i="38"/>
  <c r="Y7" i="38"/>
  <c r="X7" i="38"/>
  <c r="W7" i="38"/>
  <c r="R7" i="38"/>
  <c r="Q7" i="38"/>
  <c r="P7" i="38"/>
  <c r="O7" i="38"/>
  <c r="N7" i="38"/>
  <c r="I7" i="38"/>
  <c r="H7" i="38"/>
  <c r="G7" i="38"/>
  <c r="F7" i="38"/>
  <c r="E7" i="38"/>
  <c r="DD6" i="38"/>
  <c r="DC6" i="38"/>
  <c r="DB6" i="38"/>
  <c r="DA6" i="38"/>
  <c r="CZ6" i="38"/>
  <c r="CU6" i="38"/>
  <c r="CT6" i="38"/>
  <c r="CS6" i="38"/>
  <c r="CR6" i="38"/>
  <c r="CQ6" i="38"/>
  <c r="CL6" i="38"/>
  <c r="CK6" i="38"/>
  <c r="CJ6" i="38"/>
  <c r="CI6" i="38"/>
  <c r="CH6" i="38"/>
  <c r="CC6" i="38"/>
  <c r="CB6" i="38"/>
  <c r="CA6" i="38"/>
  <c r="BZ6" i="38"/>
  <c r="BY6" i="38"/>
  <c r="BT6" i="38"/>
  <c r="BS6" i="38"/>
  <c r="BR6" i="38"/>
  <c r="BQ6" i="38"/>
  <c r="BP6" i="38"/>
  <c r="BK6" i="38"/>
  <c r="BJ6" i="38"/>
  <c r="BI6" i="38"/>
  <c r="BH6" i="38"/>
  <c r="BG6" i="38"/>
  <c r="BB6" i="38"/>
  <c r="BA6" i="38"/>
  <c r="AZ6" i="38"/>
  <c r="AY6" i="38"/>
  <c r="AX6" i="38"/>
  <c r="AS6" i="38"/>
  <c r="AR6" i="38"/>
  <c r="AQ6" i="38"/>
  <c r="AP6" i="38"/>
  <c r="AO6" i="38"/>
  <c r="AJ6" i="38"/>
  <c r="AI6" i="38"/>
  <c r="AH6" i="38"/>
  <c r="AG6" i="38"/>
  <c r="AF6" i="38"/>
  <c r="AA6" i="38"/>
  <c r="Z6" i="38"/>
  <c r="Y6" i="38"/>
  <c r="X6" i="38"/>
  <c r="W6" i="38"/>
  <c r="R6" i="38"/>
  <c r="Q6" i="38"/>
  <c r="P6" i="38"/>
  <c r="O6" i="38"/>
  <c r="N6" i="38"/>
  <c r="I6" i="38"/>
  <c r="H6" i="38"/>
  <c r="G6" i="38"/>
  <c r="F6" i="38"/>
  <c r="E6" i="38"/>
  <c r="M6" i="35"/>
  <c r="C13" i="36"/>
  <c r="C12" i="36"/>
  <c r="C11" i="36"/>
  <c r="C10" i="36"/>
  <c r="C9" i="36"/>
  <c r="C5" i="36"/>
  <c r="C4" i="36"/>
  <c r="C3" i="36"/>
  <c r="C2" i="36"/>
  <c r="A4" i="36"/>
  <c r="A5" i="36"/>
  <c r="A7" i="36" s="1"/>
  <c r="A13" i="36"/>
  <c r="A12" i="36"/>
  <c r="A11" i="36"/>
  <c r="A10" i="36"/>
  <c r="A9" i="36"/>
  <c r="A3" i="36"/>
  <c r="A2" i="36"/>
  <c r="CB37" i="39" l="1"/>
  <c r="CF38" i="39" s="1"/>
  <c r="BP37" i="39"/>
  <c r="BT38" i="39" s="1"/>
  <c r="BK38" i="39" s="1"/>
  <c r="DE43" i="39"/>
  <c r="C7" i="36"/>
  <c r="C8" i="36"/>
  <c r="C8" i="39"/>
  <c r="M7" i="39"/>
  <c r="AA38" i="39"/>
  <c r="CR43" i="39"/>
  <c r="CS43" i="39"/>
  <c r="AJ50" i="39"/>
  <c r="C38" i="39"/>
  <c r="X37" i="39"/>
  <c r="O37" i="39" s="1"/>
  <c r="AM50" i="39"/>
  <c r="EN37" i="39"/>
  <c r="EE37" i="39" s="1"/>
  <c r="EE38" i="39"/>
  <c r="AY38" i="39"/>
  <c r="CU38" i="39"/>
  <c r="DD37" i="39"/>
  <c r="CU37" i="39" s="1"/>
  <c r="BW38" i="39"/>
  <c r="CF37" i="39"/>
  <c r="BW37" i="39" s="1"/>
  <c r="AV37" i="39"/>
  <c r="AM37" i="39" s="1"/>
  <c r="AM38" i="39"/>
  <c r="DG38" i="39"/>
  <c r="DP37" i="39"/>
  <c r="DG37" i="39" s="1"/>
  <c r="AK43" i="39"/>
  <c r="AJ43" i="39"/>
  <c r="AA43" i="39" s="1"/>
  <c r="DS38" i="39"/>
  <c r="EB37" i="39"/>
  <c r="DS37" i="39" s="1"/>
  <c r="L43" i="39"/>
  <c r="C43" i="39" s="1"/>
  <c r="AJ52" i="39"/>
  <c r="C42" i="39"/>
  <c r="AM51" i="39" s="1"/>
  <c r="AJ51" i="39"/>
  <c r="AA41" i="35"/>
  <c r="Q37" i="38"/>
  <c r="J6" i="38"/>
  <c r="BZ37" i="38"/>
  <c r="CC39" i="38" s="1"/>
  <c r="BW39" i="38" s="1"/>
  <c r="C7" i="38"/>
  <c r="C8" i="38" s="1"/>
  <c r="AY37" i="38"/>
  <c r="BB39" i="38" s="1"/>
  <c r="AV39" i="38" s="1"/>
  <c r="BS37" i="38"/>
  <c r="AP37" i="38"/>
  <c r="AS39" i="38" s="1"/>
  <c r="AM39" i="38" s="1"/>
  <c r="DB37" i="38"/>
  <c r="DD40" i="38" s="1"/>
  <c r="CX40" i="38" s="1"/>
  <c r="O37" i="38"/>
  <c r="R39" i="38" s="1"/>
  <c r="L39" i="38" s="1"/>
  <c r="P37" i="38"/>
  <c r="R40" i="38" s="1"/>
  <c r="L40" i="38" s="1"/>
  <c r="E37" i="38"/>
  <c r="I38" i="38" s="1"/>
  <c r="CI37" i="38"/>
  <c r="CL39" i="38" s="1"/>
  <c r="CF39" i="38" s="1"/>
  <c r="Y37" i="38"/>
  <c r="AB40" i="38" s="1"/>
  <c r="AO37" i="38"/>
  <c r="AS38" i="38" s="1"/>
  <c r="AM38" i="38" s="1"/>
  <c r="BA37" i="38"/>
  <c r="BI37" i="38"/>
  <c r="BK40" i="38" s="1"/>
  <c r="BE40" i="38" s="1"/>
  <c r="BQ37" i="38"/>
  <c r="BT39" i="38" s="1"/>
  <c r="BN39" i="38" s="1"/>
  <c r="BY37" i="38"/>
  <c r="CC38" i="38" s="1"/>
  <c r="BW38" i="38" s="1"/>
  <c r="CK37" i="38"/>
  <c r="DA37" i="38"/>
  <c r="DD39" i="38" s="1"/>
  <c r="CX39" i="38" s="1"/>
  <c r="DC37" i="38"/>
  <c r="BJ37" i="38"/>
  <c r="Z37" i="38"/>
  <c r="BR37" i="38"/>
  <c r="BU40" i="38" s="1"/>
  <c r="H37" i="38"/>
  <c r="X37" i="38"/>
  <c r="AA39" i="38" s="1"/>
  <c r="U39" i="38" s="1"/>
  <c r="AR37" i="38"/>
  <c r="AZ37" i="38"/>
  <c r="BB40" i="38" s="1"/>
  <c r="AV40" i="38" s="1"/>
  <c r="BH37" i="38"/>
  <c r="BK39" i="38" s="1"/>
  <c r="BE39" i="38" s="1"/>
  <c r="CB37" i="38"/>
  <c r="CJ37" i="38"/>
  <c r="CL40" i="38" s="1"/>
  <c r="CF40" i="38" s="1"/>
  <c r="CR37" i="38"/>
  <c r="CU39" i="38" s="1"/>
  <c r="CO39" i="38" s="1"/>
  <c r="F37" i="38"/>
  <c r="I39" i="38" s="1"/>
  <c r="G37" i="38"/>
  <c r="AQ37" i="38"/>
  <c r="AS40" i="38" s="1"/>
  <c r="AM40" i="38" s="1"/>
  <c r="AI37" i="38"/>
  <c r="CT37" i="38"/>
  <c r="CA37" i="38"/>
  <c r="CS37" i="38"/>
  <c r="CU40" i="38" s="1"/>
  <c r="CO40" i="38" s="1"/>
  <c r="N37" i="38"/>
  <c r="R38" i="38" s="1"/>
  <c r="W37" i="38"/>
  <c r="AA38" i="38" s="1"/>
  <c r="AX37" i="38"/>
  <c r="BB38" i="38" s="1"/>
  <c r="BG37" i="38"/>
  <c r="BK38" i="38" s="1"/>
  <c r="BP37" i="38"/>
  <c r="BT38" i="38" s="1"/>
  <c r="CH37" i="38"/>
  <c r="CL38" i="38" s="1"/>
  <c r="CQ37" i="38"/>
  <c r="CU38" i="38" s="1"/>
  <c r="CZ37" i="38"/>
  <c r="DD38" i="38" s="1"/>
  <c r="A8" i="36"/>
  <c r="C6" i="36"/>
  <c r="A6" i="36"/>
  <c r="AE12" i="35"/>
  <c r="AE37" i="35" s="1"/>
  <c r="AJ42" i="35" s="1"/>
  <c r="CP15" i="35"/>
  <c r="CC13" i="35"/>
  <c r="CC14" i="35"/>
  <c r="CB16" i="35"/>
  <c r="BF7" i="35"/>
  <c r="V12" i="35"/>
  <c r="U29" i="35"/>
  <c r="J8" i="35"/>
  <c r="H29" i="35"/>
  <c r="I30" i="35"/>
  <c r="H33" i="35"/>
  <c r="EJ7" i="35"/>
  <c r="EK7" i="35"/>
  <c r="EL7" i="35"/>
  <c r="EM7" i="35"/>
  <c r="EJ8" i="35"/>
  <c r="EK8" i="35"/>
  <c r="EL8" i="35"/>
  <c r="EM8" i="35"/>
  <c r="EJ9" i="35"/>
  <c r="EK9" i="35"/>
  <c r="EL9" i="35"/>
  <c r="EM9" i="35"/>
  <c r="EJ10" i="35"/>
  <c r="EK10" i="35"/>
  <c r="EL10" i="35"/>
  <c r="EM10" i="35"/>
  <c r="EJ11" i="35"/>
  <c r="EK11" i="35"/>
  <c r="EL11" i="35"/>
  <c r="EM11" i="35"/>
  <c r="EJ12" i="35"/>
  <c r="EK12" i="35"/>
  <c r="EL12" i="35"/>
  <c r="EM12" i="35"/>
  <c r="EJ13" i="35"/>
  <c r="EK13" i="35"/>
  <c r="EL13" i="35"/>
  <c r="EM13" i="35"/>
  <c r="EJ14" i="35"/>
  <c r="EK14" i="35"/>
  <c r="EL14" i="35"/>
  <c r="EM14" i="35"/>
  <c r="EJ15" i="35"/>
  <c r="EK15" i="35"/>
  <c r="EL15" i="35"/>
  <c r="EM15" i="35"/>
  <c r="EJ16" i="35"/>
  <c r="EK16" i="35"/>
  <c r="EL16" i="35"/>
  <c r="EM16" i="35"/>
  <c r="EJ17" i="35"/>
  <c r="EK17" i="35"/>
  <c r="EL17" i="35"/>
  <c r="EM17" i="35"/>
  <c r="EJ18" i="35"/>
  <c r="EK18" i="35"/>
  <c r="EL18" i="35"/>
  <c r="EM18" i="35"/>
  <c r="EJ19" i="35"/>
  <c r="EK19" i="35"/>
  <c r="EL19" i="35"/>
  <c r="EM19" i="35"/>
  <c r="EJ20" i="35"/>
  <c r="EK20" i="35"/>
  <c r="EL20" i="35"/>
  <c r="EM20" i="35"/>
  <c r="EJ21" i="35"/>
  <c r="EK21" i="35"/>
  <c r="EL21" i="35"/>
  <c r="EM21" i="35"/>
  <c r="EJ22" i="35"/>
  <c r="EK22" i="35"/>
  <c r="EL22" i="35"/>
  <c r="EM22" i="35"/>
  <c r="EJ23" i="35"/>
  <c r="EK23" i="35"/>
  <c r="EL23" i="35"/>
  <c r="EM23" i="35"/>
  <c r="EJ24" i="35"/>
  <c r="EK24" i="35"/>
  <c r="EL24" i="35"/>
  <c r="EM24" i="35"/>
  <c r="EJ25" i="35"/>
  <c r="EK25" i="35"/>
  <c r="EL25" i="35"/>
  <c r="EM25" i="35"/>
  <c r="EJ26" i="35"/>
  <c r="EK26" i="35"/>
  <c r="EL26" i="35"/>
  <c r="EM26" i="35"/>
  <c r="EJ27" i="35"/>
  <c r="EK27" i="35"/>
  <c r="EL27" i="35"/>
  <c r="EM27" i="35"/>
  <c r="EJ28" i="35"/>
  <c r="EK28" i="35"/>
  <c r="EL28" i="35"/>
  <c r="EM28" i="35"/>
  <c r="EJ29" i="35"/>
  <c r="EK29" i="35"/>
  <c r="EL29" i="35"/>
  <c r="EM29" i="35"/>
  <c r="EJ30" i="35"/>
  <c r="EK30" i="35"/>
  <c r="EL30" i="35"/>
  <c r="EM30" i="35"/>
  <c r="EJ31" i="35"/>
  <c r="EK31" i="35"/>
  <c r="EL31" i="35"/>
  <c r="EM31" i="35"/>
  <c r="EK32" i="35"/>
  <c r="EL32" i="35"/>
  <c r="EM32" i="35"/>
  <c r="EJ33" i="35"/>
  <c r="EL33" i="35"/>
  <c r="EM33" i="35"/>
  <c r="EJ34" i="35"/>
  <c r="EK34" i="35"/>
  <c r="EM34" i="35"/>
  <c r="EJ35" i="35"/>
  <c r="EK35" i="35"/>
  <c r="EL35" i="35"/>
  <c r="EM35" i="35"/>
  <c r="EJ36" i="35"/>
  <c r="EK36" i="35"/>
  <c r="EL36" i="35"/>
  <c r="EM36" i="35"/>
  <c r="DX7" i="35"/>
  <c r="DY7" i="35"/>
  <c r="DZ7" i="35"/>
  <c r="EA7" i="35"/>
  <c r="DX8" i="35"/>
  <c r="DY8" i="35"/>
  <c r="DZ8" i="35"/>
  <c r="EA8" i="35"/>
  <c r="DX9" i="35"/>
  <c r="DY9" i="35"/>
  <c r="DZ9" i="35"/>
  <c r="EA9" i="35"/>
  <c r="DX10" i="35"/>
  <c r="DY10" i="35"/>
  <c r="DZ10" i="35"/>
  <c r="EA10" i="35"/>
  <c r="DX11" i="35"/>
  <c r="DY11" i="35"/>
  <c r="DZ11" i="35"/>
  <c r="EA11" i="35"/>
  <c r="DX12" i="35"/>
  <c r="DY12" i="35"/>
  <c r="DZ12" i="35"/>
  <c r="EA12" i="35"/>
  <c r="DX13" i="35"/>
  <c r="DY13" i="35"/>
  <c r="DZ13" i="35"/>
  <c r="EA13" i="35"/>
  <c r="DX14" i="35"/>
  <c r="DY14" i="35"/>
  <c r="DZ14" i="35"/>
  <c r="EA14" i="35"/>
  <c r="DX15" i="35"/>
  <c r="DY15" i="35"/>
  <c r="DZ15" i="35"/>
  <c r="EA15" i="35"/>
  <c r="DX16" i="35"/>
  <c r="DY16" i="35"/>
  <c r="DZ16" i="35"/>
  <c r="EA16" i="35"/>
  <c r="DX17" i="35"/>
  <c r="DY17" i="35"/>
  <c r="DZ17" i="35"/>
  <c r="EA17" i="35"/>
  <c r="DX18" i="35"/>
  <c r="DY18" i="35"/>
  <c r="DZ18" i="35"/>
  <c r="EA18" i="35"/>
  <c r="DX19" i="35"/>
  <c r="DY19" i="35"/>
  <c r="DZ19" i="35"/>
  <c r="EA19" i="35"/>
  <c r="DX20" i="35"/>
  <c r="DY20" i="35"/>
  <c r="DZ20" i="35"/>
  <c r="EA20" i="35"/>
  <c r="DX21" i="35"/>
  <c r="DY21" i="35"/>
  <c r="DZ21" i="35"/>
  <c r="EA21" i="35"/>
  <c r="DX22" i="35"/>
  <c r="DY22" i="35"/>
  <c r="DZ22" i="35"/>
  <c r="EA22" i="35"/>
  <c r="DX23" i="35"/>
  <c r="DY23" i="35"/>
  <c r="DZ23" i="35"/>
  <c r="EA23" i="35"/>
  <c r="DX24" i="35"/>
  <c r="DY24" i="35"/>
  <c r="DZ24" i="35"/>
  <c r="EA24" i="35"/>
  <c r="DX25" i="35"/>
  <c r="DY25" i="35"/>
  <c r="DZ25" i="35"/>
  <c r="EA25" i="35"/>
  <c r="DX26" i="35"/>
  <c r="DY26" i="35"/>
  <c r="DZ26" i="35"/>
  <c r="EA26" i="35"/>
  <c r="DX27" i="35"/>
  <c r="DY27" i="35"/>
  <c r="DZ27" i="35"/>
  <c r="EA27" i="35"/>
  <c r="DX28" i="35"/>
  <c r="DY28" i="35"/>
  <c r="DZ28" i="35"/>
  <c r="EA28" i="35"/>
  <c r="DX29" i="35"/>
  <c r="DY29" i="35"/>
  <c r="DZ29" i="35"/>
  <c r="EA29" i="35"/>
  <c r="DX30" i="35"/>
  <c r="DY30" i="35"/>
  <c r="DZ30" i="35"/>
  <c r="EA30" i="35"/>
  <c r="DX31" i="35"/>
  <c r="DY31" i="35"/>
  <c r="DZ31" i="35"/>
  <c r="EA31" i="35"/>
  <c r="DX32" i="35"/>
  <c r="DY32" i="35"/>
  <c r="DZ32" i="35"/>
  <c r="EA32" i="35"/>
  <c r="DY33" i="35"/>
  <c r="DZ33" i="35"/>
  <c r="EA33" i="35"/>
  <c r="DX34" i="35"/>
  <c r="DZ34" i="35"/>
  <c r="EA34" i="35"/>
  <c r="DX35" i="35"/>
  <c r="DY35" i="35"/>
  <c r="EA35" i="35"/>
  <c r="DX36" i="35"/>
  <c r="DY36" i="35"/>
  <c r="DZ36" i="35"/>
  <c r="EA36" i="35"/>
  <c r="DL7" i="35"/>
  <c r="DM7" i="35"/>
  <c r="DN7" i="35"/>
  <c r="DO7" i="35"/>
  <c r="DL8" i="35"/>
  <c r="DM8" i="35"/>
  <c r="DN8" i="35"/>
  <c r="DO8" i="35"/>
  <c r="DL9" i="35"/>
  <c r="DM9" i="35"/>
  <c r="DN9" i="35"/>
  <c r="DO9" i="35"/>
  <c r="DL10" i="35"/>
  <c r="DM10" i="35"/>
  <c r="DN10" i="35"/>
  <c r="DO10" i="35"/>
  <c r="DL11" i="35"/>
  <c r="DM11" i="35"/>
  <c r="DN11" i="35"/>
  <c r="DO11" i="35"/>
  <c r="DL12" i="35"/>
  <c r="DM12" i="35"/>
  <c r="DN12" i="35"/>
  <c r="DO12" i="35"/>
  <c r="DL13" i="35"/>
  <c r="DM13" i="35"/>
  <c r="DN13" i="35"/>
  <c r="DO13" i="35"/>
  <c r="DL14" i="35"/>
  <c r="DM14" i="35"/>
  <c r="DN14" i="35"/>
  <c r="DO14" i="35"/>
  <c r="DL15" i="35"/>
  <c r="DM15" i="35"/>
  <c r="DN15" i="35"/>
  <c r="DO15" i="35"/>
  <c r="DL16" i="35"/>
  <c r="DM16" i="35"/>
  <c r="DN16" i="35"/>
  <c r="DO16" i="35"/>
  <c r="DL17" i="35"/>
  <c r="DM17" i="35"/>
  <c r="DN17" i="35"/>
  <c r="DO17" i="35"/>
  <c r="DL18" i="35"/>
  <c r="DM18" i="35"/>
  <c r="DN18" i="35"/>
  <c r="DO18" i="35"/>
  <c r="DL19" i="35"/>
  <c r="DM19" i="35"/>
  <c r="DN19" i="35"/>
  <c r="DO19" i="35"/>
  <c r="DL20" i="35"/>
  <c r="DM20" i="35"/>
  <c r="DN20" i="35"/>
  <c r="DO20" i="35"/>
  <c r="DL21" i="35"/>
  <c r="DM21" i="35"/>
  <c r="DN21" i="35"/>
  <c r="DO21" i="35"/>
  <c r="DL22" i="35"/>
  <c r="DM22" i="35"/>
  <c r="DN22" i="35"/>
  <c r="DO22" i="35"/>
  <c r="DL23" i="35"/>
  <c r="DM23" i="35"/>
  <c r="DN23" i="35"/>
  <c r="DO23" i="35"/>
  <c r="DL24" i="35"/>
  <c r="DM24" i="35"/>
  <c r="DN24" i="35"/>
  <c r="DO24" i="35"/>
  <c r="DL25" i="35"/>
  <c r="DM25" i="35"/>
  <c r="DN25" i="35"/>
  <c r="DO25" i="35"/>
  <c r="DL26" i="35"/>
  <c r="DM26" i="35"/>
  <c r="DN26" i="35"/>
  <c r="DO26" i="35"/>
  <c r="DL27" i="35"/>
  <c r="DM27" i="35"/>
  <c r="DN27" i="35"/>
  <c r="DO27" i="35"/>
  <c r="DL28" i="35"/>
  <c r="DM28" i="35"/>
  <c r="DN28" i="35"/>
  <c r="DO28" i="35"/>
  <c r="DL29" i="35"/>
  <c r="DM29" i="35"/>
  <c r="DN29" i="35"/>
  <c r="DO29" i="35"/>
  <c r="DL30" i="35"/>
  <c r="DM30" i="35"/>
  <c r="DN30" i="35"/>
  <c r="DO30" i="35"/>
  <c r="DM31" i="35"/>
  <c r="DN31" i="35"/>
  <c r="DO31" i="35"/>
  <c r="DL32" i="35"/>
  <c r="DN32" i="35"/>
  <c r="DO32" i="35"/>
  <c r="DL33" i="35"/>
  <c r="DM33" i="35"/>
  <c r="DO33" i="35"/>
  <c r="DL34" i="35"/>
  <c r="DM34" i="35"/>
  <c r="DN34" i="35"/>
  <c r="DO34" i="35"/>
  <c r="DL35" i="35"/>
  <c r="DM35" i="35"/>
  <c r="DN35" i="35"/>
  <c r="DO35" i="35"/>
  <c r="DL36" i="35"/>
  <c r="DM36" i="35"/>
  <c r="DN36" i="35"/>
  <c r="DO36" i="35"/>
  <c r="EL6" i="35"/>
  <c r="EJ6" i="35"/>
  <c r="DZ6" i="35"/>
  <c r="DX6" i="35"/>
  <c r="DN6" i="35"/>
  <c r="DL6" i="35"/>
  <c r="CZ7" i="35"/>
  <c r="DA7" i="35"/>
  <c r="DB7" i="35"/>
  <c r="DC7" i="35"/>
  <c r="CZ8" i="35"/>
  <c r="DA8" i="35"/>
  <c r="DB8" i="35"/>
  <c r="DC8" i="35"/>
  <c r="CZ9" i="35"/>
  <c r="DA9" i="35"/>
  <c r="DB9" i="35"/>
  <c r="DC9" i="35"/>
  <c r="CZ10" i="35"/>
  <c r="DA10" i="35"/>
  <c r="DB10" i="35"/>
  <c r="DC10" i="35"/>
  <c r="CZ11" i="35"/>
  <c r="DA11" i="35"/>
  <c r="DB11" i="35"/>
  <c r="DC11" i="35"/>
  <c r="CZ12" i="35"/>
  <c r="DA12" i="35"/>
  <c r="DB12" i="35"/>
  <c r="DC12" i="35"/>
  <c r="CZ13" i="35"/>
  <c r="DA13" i="35"/>
  <c r="DB13" i="35"/>
  <c r="DC13" i="35"/>
  <c r="CZ14" i="35"/>
  <c r="DA14" i="35"/>
  <c r="DB14" i="35"/>
  <c r="DC14" i="35"/>
  <c r="CZ15" i="35"/>
  <c r="DA15" i="35"/>
  <c r="DB15" i="35"/>
  <c r="DC15" i="35"/>
  <c r="CZ16" i="35"/>
  <c r="DA16" i="35"/>
  <c r="DB16" i="35"/>
  <c r="DC16" i="35"/>
  <c r="CZ17" i="35"/>
  <c r="DA17" i="35"/>
  <c r="DB17" i="35"/>
  <c r="DC17" i="35"/>
  <c r="CZ18" i="35"/>
  <c r="DA18" i="35"/>
  <c r="DB18" i="35"/>
  <c r="DC18" i="35"/>
  <c r="CZ19" i="35"/>
  <c r="DA19" i="35"/>
  <c r="DB19" i="35"/>
  <c r="DC19" i="35"/>
  <c r="CZ20" i="35"/>
  <c r="DA20" i="35"/>
  <c r="DB20" i="35"/>
  <c r="DC20" i="35"/>
  <c r="CZ21" i="35"/>
  <c r="DA21" i="35"/>
  <c r="DB21" i="35"/>
  <c r="DC21" i="35"/>
  <c r="CZ22" i="35"/>
  <c r="DA22" i="35"/>
  <c r="DB22" i="35"/>
  <c r="DC22" i="35"/>
  <c r="CZ23" i="35"/>
  <c r="DA23" i="35"/>
  <c r="DB23" i="35"/>
  <c r="DC23" i="35"/>
  <c r="CZ24" i="35"/>
  <c r="DA24" i="35"/>
  <c r="DB24" i="35"/>
  <c r="DC24" i="35"/>
  <c r="CZ25" i="35"/>
  <c r="DA25" i="35"/>
  <c r="DB25" i="35"/>
  <c r="DC25" i="35"/>
  <c r="CZ26" i="35"/>
  <c r="DA26" i="35"/>
  <c r="DB26" i="35"/>
  <c r="DC26" i="35"/>
  <c r="CZ27" i="35"/>
  <c r="DA27" i="35"/>
  <c r="DB27" i="35"/>
  <c r="DC27" i="35"/>
  <c r="CZ28" i="35"/>
  <c r="DA28" i="35"/>
  <c r="DB28" i="35"/>
  <c r="DC28" i="35"/>
  <c r="CZ29" i="35"/>
  <c r="DA29" i="35"/>
  <c r="DB29" i="35"/>
  <c r="DC29" i="35"/>
  <c r="CZ30" i="35"/>
  <c r="DA30" i="35"/>
  <c r="DB30" i="35"/>
  <c r="DC30" i="35"/>
  <c r="CZ31" i="35"/>
  <c r="DA31" i="35"/>
  <c r="DB31" i="35"/>
  <c r="DC31" i="35"/>
  <c r="CZ32" i="35"/>
  <c r="DA32" i="35"/>
  <c r="DB32" i="35"/>
  <c r="DC32" i="35"/>
  <c r="CZ33" i="35"/>
  <c r="DA33" i="35"/>
  <c r="DC33" i="35"/>
  <c r="DA34" i="35"/>
  <c r="DB34" i="35"/>
  <c r="DC34" i="35"/>
  <c r="CZ35" i="35"/>
  <c r="DB35" i="35"/>
  <c r="DC35" i="35"/>
  <c r="CZ36" i="35"/>
  <c r="DA36" i="35"/>
  <c r="DB36" i="35"/>
  <c r="DC36" i="35"/>
  <c r="DB6" i="35"/>
  <c r="CZ6" i="35"/>
  <c r="CN7" i="35"/>
  <c r="CO7" i="35"/>
  <c r="CP7" i="35"/>
  <c r="CQ7" i="35"/>
  <c r="CN8" i="35"/>
  <c r="CO8" i="35"/>
  <c r="CP8" i="35"/>
  <c r="CQ8" i="35"/>
  <c r="CN9" i="35"/>
  <c r="CO9" i="35"/>
  <c r="CP9" i="35"/>
  <c r="CQ9" i="35"/>
  <c r="CN10" i="35"/>
  <c r="CO10" i="35"/>
  <c r="CP10" i="35"/>
  <c r="CQ10" i="35"/>
  <c r="CN11" i="35"/>
  <c r="CO11" i="35"/>
  <c r="CP11" i="35"/>
  <c r="CQ11" i="35"/>
  <c r="CN12" i="35"/>
  <c r="CO12" i="35"/>
  <c r="CP12" i="35"/>
  <c r="CQ12" i="35"/>
  <c r="CN13" i="35"/>
  <c r="CO13" i="35"/>
  <c r="CP13" i="35"/>
  <c r="CQ13" i="35"/>
  <c r="CN14" i="35"/>
  <c r="CO14" i="35"/>
  <c r="CP14" i="35"/>
  <c r="CQ14" i="35"/>
  <c r="CN15" i="35"/>
  <c r="CO15" i="35"/>
  <c r="CQ15" i="35"/>
  <c r="CN16" i="35"/>
  <c r="CO16" i="35"/>
  <c r="CP16" i="35"/>
  <c r="CQ16" i="35"/>
  <c r="CN17" i="35"/>
  <c r="CO17" i="35"/>
  <c r="CP17" i="35"/>
  <c r="CQ17" i="35"/>
  <c r="CN18" i="35"/>
  <c r="CO18" i="35"/>
  <c r="CP18" i="35"/>
  <c r="CQ18" i="35"/>
  <c r="CN19" i="35"/>
  <c r="CO19" i="35"/>
  <c r="CP19" i="35"/>
  <c r="CQ19" i="35"/>
  <c r="CN20" i="35"/>
  <c r="CO20" i="35"/>
  <c r="CP20" i="35"/>
  <c r="CQ20" i="35"/>
  <c r="CN21" i="35"/>
  <c r="CO21" i="35"/>
  <c r="CP21" i="35"/>
  <c r="CQ21" i="35"/>
  <c r="CN22" i="35"/>
  <c r="CO22" i="35"/>
  <c r="CP22" i="35"/>
  <c r="CQ22" i="35"/>
  <c r="CN23" i="35"/>
  <c r="CO23" i="35"/>
  <c r="CP23" i="35"/>
  <c r="CQ23" i="35"/>
  <c r="CN24" i="35"/>
  <c r="CO24" i="35"/>
  <c r="CP24" i="35"/>
  <c r="CQ24" i="35"/>
  <c r="CN25" i="35"/>
  <c r="CO25" i="35"/>
  <c r="CP25" i="35"/>
  <c r="CQ25" i="35"/>
  <c r="CN26" i="35"/>
  <c r="CO26" i="35"/>
  <c r="CP26" i="35"/>
  <c r="CQ26" i="35"/>
  <c r="CN27" i="35"/>
  <c r="CO27" i="35"/>
  <c r="CP27" i="35"/>
  <c r="CQ27" i="35"/>
  <c r="CN28" i="35"/>
  <c r="CO28" i="35"/>
  <c r="CP28" i="35"/>
  <c r="CQ28" i="35"/>
  <c r="CN29" i="35"/>
  <c r="CO29" i="35"/>
  <c r="CP29" i="35"/>
  <c r="CQ29" i="35"/>
  <c r="CN30" i="35"/>
  <c r="CO30" i="35"/>
  <c r="CP30" i="35"/>
  <c r="CQ30" i="35"/>
  <c r="CN31" i="35"/>
  <c r="CO31" i="35"/>
  <c r="CP31" i="35"/>
  <c r="CQ31" i="35"/>
  <c r="CN32" i="35"/>
  <c r="CO32" i="35"/>
  <c r="CP32" i="35"/>
  <c r="CQ32" i="35"/>
  <c r="CN33" i="35"/>
  <c r="CO33" i="35"/>
  <c r="CQ33" i="35"/>
  <c r="CO34" i="35"/>
  <c r="CP34" i="35"/>
  <c r="CQ34" i="35"/>
  <c r="CN35" i="35"/>
  <c r="CP35" i="35"/>
  <c r="CQ35" i="35"/>
  <c r="CN36" i="35"/>
  <c r="CO36" i="35"/>
  <c r="CQ36" i="35"/>
  <c r="CP6" i="35"/>
  <c r="CN6" i="35"/>
  <c r="CB7" i="35"/>
  <c r="CC7" i="35"/>
  <c r="CD7" i="35"/>
  <c r="CE7" i="35"/>
  <c r="CB8" i="35"/>
  <c r="CC8" i="35"/>
  <c r="CD8" i="35"/>
  <c r="CE8" i="35"/>
  <c r="CB9" i="35"/>
  <c r="CC9" i="35"/>
  <c r="CD9" i="35"/>
  <c r="CE9" i="35"/>
  <c r="CB10" i="35"/>
  <c r="CC10" i="35"/>
  <c r="CD10" i="35"/>
  <c r="CE10" i="35"/>
  <c r="CB11" i="35"/>
  <c r="CC11" i="35"/>
  <c r="CD11" i="35"/>
  <c r="CE11" i="35"/>
  <c r="CB12" i="35"/>
  <c r="CC12" i="35"/>
  <c r="CD12" i="35"/>
  <c r="CE12" i="35"/>
  <c r="CB13" i="35"/>
  <c r="CD13" i="35"/>
  <c r="CE13" i="35"/>
  <c r="CB14" i="35"/>
  <c r="CD14" i="35"/>
  <c r="CE14" i="35"/>
  <c r="CB15" i="35"/>
  <c r="CC15" i="35"/>
  <c r="CD15" i="35"/>
  <c r="CE15" i="35"/>
  <c r="CC16" i="35"/>
  <c r="CD16" i="35"/>
  <c r="CE16" i="35"/>
  <c r="CB17" i="35"/>
  <c r="CC17" i="35"/>
  <c r="CD17" i="35"/>
  <c r="CE17" i="35"/>
  <c r="CB18" i="35"/>
  <c r="CC18" i="35"/>
  <c r="CD18" i="35"/>
  <c r="CE18" i="35"/>
  <c r="CB19" i="35"/>
  <c r="CC19" i="35"/>
  <c r="CD19" i="35"/>
  <c r="CE19" i="35"/>
  <c r="CB20" i="35"/>
  <c r="CC20" i="35"/>
  <c r="CD20" i="35"/>
  <c r="CE20" i="35"/>
  <c r="CB21" i="35"/>
  <c r="CC21" i="35"/>
  <c r="CD21" i="35"/>
  <c r="CE21" i="35"/>
  <c r="CB22" i="35"/>
  <c r="CC22" i="35"/>
  <c r="CD22" i="35"/>
  <c r="CE22" i="35"/>
  <c r="CD23" i="35"/>
  <c r="CE23" i="35"/>
  <c r="CB24" i="35"/>
  <c r="CD24" i="35"/>
  <c r="CE24" i="35"/>
  <c r="CB25" i="35"/>
  <c r="CD25" i="35"/>
  <c r="CE25" i="35"/>
  <c r="CB26" i="35"/>
  <c r="CD26" i="35"/>
  <c r="CE26" i="35"/>
  <c r="CB27" i="35"/>
  <c r="CD27" i="35"/>
  <c r="CE27" i="35"/>
  <c r="CB28" i="35"/>
  <c r="CC28" i="35"/>
  <c r="CD28" i="35"/>
  <c r="CE28" i="35"/>
  <c r="CB29" i="35"/>
  <c r="CC29" i="35"/>
  <c r="CD29" i="35"/>
  <c r="CE29" i="35"/>
  <c r="CB30" i="35"/>
  <c r="CC30" i="35"/>
  <c r="CD30" i="35"/>
  <c r="CE30" i="35"/>
  <c r="CC31" i="35"/>
  <c r="CD31" i="35"/>
  <c r="CE31" i="35"/>
  <c r="CB32" i="35"/>
  <c r="CD32" i="35"/>
  <c r="CE32" i="35"/>
  <c r="CB33" i="35"/>
  <c r="CC33" i="35"/>
  <c r="CE33" i="35"/>
  <c r="CB34" i="35"/>
  <c r="CC34" i="35"/>
  <c r="CD34" i="35"/>
  <c r="CE34" i="35"/>
  <c r="CB35" i="35"/>
  <c r="CC35" i="35"/>
  <c r="CD35" i="35"/>
  <c r="CE35" i="35"/>
  <c r="CB36" i="35"/>
  <c r="CD36" i="35"/>
  <c r="CE36" i="35"/>
  <c r="CD6" i="35"/>
  <c r="CB6" i="35"/>
  <c r="BP7" i="35"/>
  <c r="BQ7" i="35"/>
  <c r="BR7" i="35"/>
  <c r="BS7" i="35"/>
  <c r="BP8" i="35"/>
  <c r="BQ8" i="35"/>
  <c r="BR8" i="35"/>
  <c r="BS8" i="35"/>
  <c r="BP9" i="35"/>
  <c r="BQ9" i="35"/>
  <c r="BR9" i="35"/>
  <c r="BS9" i="35"/>
  <c r="BP10" i="35"/>
  <c r="BQ10" i="35"/>
  <c r="BR10" i="35"/>
  <c r="BS10" i="35"/>
  <c r="BP11" i="35"/>
  <c r="BQ11" i="35"/>
  <c r="BR11" i="35"/>
  <c r="BS11" i="35"/>
  <c r="BP12" i="35"/>
  <c r="BQ12" i="35"/>
  <c r="BR12" i="35"/>
  <c r="BS12" i="35"/>
  <c r="BP13" i="35"/>
  <c r="BQ13" i="35"/>
  <c r="BR13" i="35"/>
  <c r="BS13" i="35"/>
  <c r="BP14" i="35"/>
  <c r="BQ14" i="35"/>
  <c r="BR14" i="35"/>
  <c r="BS14" i="35"/>
  <c r="BP15" i="35"/>
  <c r="BQ15" i="35"/>
  <c r="BR15" i="35"/>
  <c r="BS15" i="35"/>
  <c r="BP16" i="35"/>
  <c r="BQ16" i="35"/>
  <c r="BR16" i="35"/>
  <c r="BS16" i="35"/>
  <c r="BP17" i="35"/>
  <c r="BQ17" i="35"/>
  <c r="BR17" i="35"/>
  <c r="BS17" i="35"/>
  <c r="BP18" i="35"/>
  <c r="BR18" i="35"/>
  <c r="BS18" i="35"/>
  <c r="BP19" i="35"/>
  <c r="BR19" i="35"/>
  <c r="BS19" i="35"/>
  <c r="BP20" i="35"/>
  <c r="BR20" i="35"/>
  <c r="BS20" i="35"/>
  <c r="BP21" i="35"/>
  <c r="BR21" i="35"/>
  <c r="BS21" i="35"/>
  <c r="BP22" i="35"/>
  <c r="BR22" i="35"/>
  <c r="BS22" i="35"/>
  <c r="BP23" i="35"/>
  <c r="BQ23" i="35"/>
  <c r="BR23" i="35"/>
  <c r="BS23" i="35"/>
  <c r="BP24" i="35"/>
  <c r="BQ24" i="35"/>
  <c r="BR24" i="35"/>
  <c r="BS24" i="35"/>
  <c r="BP25" i="35"/>
  <c r="BQ25" i="35"/>
  <c r="BR25" i="35"/>
  <c r="BS25" i="35"/>
  <c r="BP26" i="35"/>
  <c r="BQ26" i="35"/>
  <c r="BR26" i="35"/>
  <c r="BS26" i="35"/>
  <c r="BQ27" i="35"/>
  <c r="BR27" i="35"/>
  <c r="BS27" i="35"/>
  <c r="BP28" i="35"/>
  <c r="BR28" i="35"/>
  <c r="BS28" i="35"/>
  <c r="BP29" i="35"/>
  <c r="BQ29" i="35"/>
  <c r="BS29" i="35"/>
  <c r="BP30" i="35"/>
  <c r="BQ30" i="35"/>
  <c r="BR30" i="35"/>
  <c r="BS30" i="35"/>
  <c r="BP31" i="35"/>
  <c r="BQ31" i="35"/>
  <c r="BR31" i="35"/>
  <c r="BS31" i="35"/>
  <c r="BP32" i="35"/>
  <c r="BQ32" i="35"/>
  <c r="BR32" i="35"/>
  <c r="BS32" i="35"/>
  <c r="BP33" i="35"/>
  <c r="BQ33" i="35"/>
  <c r="BR33" i="35"/>
  <c r="BS33" i="35"/>
  <c r="BQ34" i="35"/>
  <c r="BR34" i="35"/>
  <c r="BS34" i="35"/>
  <c r="BR35" i="35"/>
  <c r="BS35" i="35"/>
  <c r="BP36" i="35"/>
  <c r="BQ36" i="35"/>
  <c r="BR36" i="35"/>
  <c r="BS36" i="35"/>
  <c r="BR6" i="35"/>
  <c r="BP6" i="35"/>
  <c r="BD7" i="35"/>
  <c r="BE7" i="35"/>
  <c r="BG7" i="35"/>
  <c r="BD8" i="35"/>
  <c r="BE8" i="35"/>
  <c r="BF8" i="35"/>
  <c r="BG8" i="35"/>
  <c r="BD9" i="35"/>
  <c r="BE9" i="35"/>
  <c r="BF9" i="35"/>
  <c r="BG9" i="35"/>
  <c r="BD10" i="35"/>
  <c r="BE10" i="35"/>
  <c r="BF10" i="35"/>
  <c r="BG10" i="35"/>
  <c r="BD11" i="35"/>
  <c r="BE11" i="35"/>
  <c r="BF11" i="35"/>
  <c r="BG11" i="35"/>
  <c r="BD12" i="35"/>
  <c r="BE12" i="35"/>
  <c r="BF12" i="35"/>
  <c r="BG12" i="35"/>
  <c r="BD13" i="35"/>
  <c r="BE13" i="35"/>
  <c r="BF13" i="35"/>
  <c r="BG13" i="35"/>
  <c r="BD14" i="35"/>
  <c r="BE14" i="35"/>
  <c r="BF14" i="35"/>
  <c r="BG14" i="35"/>
  <c r="BD15" i="35"/>
  <c r="BE15" i="35"/>
  <c r="BF15" i="35"/>
  <c r="BG15" i="35"/>
  <c r="BD16" i="35"/>
  <c r="BE16" i="35"/>
  <c r="BF16" i="35"/>
  <c r="BG16" i="35"/>
  <c r="BD17" i="35"/>
  <c r="BE17" i="35"/>
  <c r="BF17" i="35"/>
  <c r="BG17" i="35"/>
  <c r="BD18" i="35"/>
  <c r="BE18" i="35"/>
  <c r="BF18" i="35"/>
  <c r="BG18" i="35"/>
  <c r="BD19" i="35"/>
  <c r="BE19" i="35"/>
  <c r="BF19" i="35"/>
  <c r="BG19" i="35"/>
  <c r="BD20" i="35"/>
  <c r="BE20" i="35"/>
  <c r="BF20" i="35"/>
  <c r="BG20" i="35"/>
  <c r="BD21" i="35"/>
  <c r="BF21" i="35"/>
  <c r="BG21" i="35"/>
  <c r="BD22" i="35"/>
  <c r="BF22" i="35"/>
  <c r="BG22" i="35"/>
  <c r="BD23" i="35"/>
  <c r="BF23" i="35"/>
  <c r="BG23" i="35"/>
  <c r="BD24" i="35"/>
  <c r="BF24" i="35"/>
  <c r="BG24" i="35"/>
  <c r="BD25" i="35"/>
  <c r="BF25" i="35"/>
  <c r="BG25" i="35"/>
  <c r="BD26" i="35"/>
  <c r="BE26" i="35"/>
  <c r="BF26" i="35"/>
  <c r="BG26" i="35"/>
  <c r="BD27" i="35"/>
  <c r="BE27" i="35"/>
  <c r="BF27" i="35"/>
  <c r="BG27" i="35"/>
  <c r="BE28" i="35"/>
  <c r="BF28" i="35"/>
  <c r="BG28" i="35"/>
  <c r="BD29" i="35"/>
  <c r="BF29" i="35"/>
  <c r="BG29" i="35"/>
  <c r="BD30" i="35"/>
  <c r="BE30" i="35"/>
  <c r="BG30" i="35"/>
  <c r="BD31" i="35"/>
  <c r="BE31" i="35"/>
  <c r="BF31" i="35"/>
  <c r="BG31" i="35"/>
  <c r="BD32" i="35"/>
  <c r="BE32" i="35"/>
  <c r="BF32" i="35"/>
  <c r="BG32" i="35"/>
  <c r="BD33" i="35"/>
  <c r="BE33" i="35"/>
  <c r="BF33" i="35"/>
  <c r="BG33" i="35"/>
  <c r="BD34" i="35"/>
  <c r="BE34" i="35"/>
  <c r="BF34" i="35"/>
  <c r="BG34" i="35"/>
  <c r="BD35" i="35"/>
  <c r="BE35" i="35"/>
  <c r="BF35" i="35"/>
  <c r="BG35" i="35"/>
  <c r="BD36" i="35"/>
  <c r="BE36" i="35"/>
  <c r="BF36" i="35"/>
  <c r="BG36" i="35"/>
  <c r="BG6" i="35"/>
  <c r="BF6" i="35"/>
  <c r="BD6" i="35"/>
  <c r="AR7" i="35"/>
  <c r="AS7" i="35"/>
  <c r="AT7" i="35"/>
  <c r="AU7" i="35"/>
  <c r="AR8" i="35"/>
  <c r="AS8" i="35"/>
  <c r="AT8" i="35"/>
  <c r="AU8" i="35"/>
  <c r="AR9" i="35"/>
  <c r="AS9" i="35"/>
  <c r="AT9" i="35"/>
  <c r="AU9" i="35"/>
  <c r="AR10" i="35"/>
  <c r="AS10" i="35"/>
  <c r="AT10" i="35"/>
  <c r="AU10" i="35"/>
  <c r="AR11" i="35"/>
  <c r="AS11" i="35"/>
  <c r="AT11" i="35"/>
  <c r="AU11" i="35"/>
  <c r="AR12" i="35"/>
  <c r="AS12" i="35"/>
  <c r="AT12" i="35"/>
  <c r="AU12" i="35"/>
  <c r="AR13" i="35"/>
  <c r="AS13" i="35"/>
  <c r="AT13" i="35"/>
  <c r="AU13" i="35"/>
  <c r="AR14" i="35"/>
  <c r="AS14" i="35"/>
  <c r="AT14" i="35"/>
  <c r="AU14" i="35"/>
  <c r="AR15" i="35"/>
  <c r="AS15" i="35"/>
  <c r="AT15" i="35"/>
  <c r="AU15" i="35"/>
  <c r="AR16" i="35"/>
  <c r="AT16" i="35"/>
  <c r="AU16" i="35"/>
  <c r="AR17" i="35"/>
  <c r="AT17" i="35"/>
  <c r="AU17" i="35"/>
  <c r="AR18" i="35"/>
  <c r="AT18" i="35"/>
  <c r="AU18" i="35"/>
  <c r="AR19" i="35"/>
  <c r="AT19" i="35"/>
  <c r="AU19" i="35"/>
  <c r="AR20" i="35"/>
  <c r="AT20" i="35"/>
  <c r="AU20" i="35"/>
  <c r="AR21" i="35"/>
  <c r="AS21" i="35"/>
  <c r="AT21" i="35"/>
  <c r="AU21" i="35"/>
  <c r="AR22" i="35"/>
  <c r="AS22" i="35"/>
  <c r="AT22" i="35"/>
  <c r="AU22" i="35"/>
  <c r="AR23" i="35"/>
  <c r="AS23" i="35"/>
  <c r="AT23" i="35"/>
  <c r="AU23" i="35"/>
  <c r="AR24" i="35"/>
  <c r="AS24" i="35"/>
  <c r="AT24" i="35"/>
  <c r="AU24" i="35"/>
  <c r="AR25" i="35"/>
  <c r="AS25" i="35"/>
  <c r="AT25" i="35"/>
  <c r="AU25" i="35"/>
  <c r="AR26" i="35"/>
  <c r="AS26" i="35"/>
  <c r="AT26" i="35"/>
  <c r="AU26" i="35"/>
  <c r="AR27" i="35"/>
  <c r="AS27" i="35"/>
  <c r="AT27" i="35"/>
  <c r="AU27" i="35"/>
  <c r="AR28" i="35"/>
  <c r="AS28" i="35"/>
  <c r="AT28" i="35"/>
  <c r="AU28" i="35"/>
  <c r="AR29" i="35"/>
  <c r="AS29" i="35"/>
  <c r="AT29" i="35"/>
  <c r="AU29" i="35"/>
  <c r="AS30" i="35"/>
  <c r="AT30" i="35"/>
  <c r="AU30" i="35"/>
  <c r="AR31" i="35"/>
  <c r="AT31" i="35"/>
  <c r="AU31" i="35"/>
  <c r="AR32" i="35"/>
  <c r="AS32" i="35"/>
  <c r="AU32" i="35"/>
  <c r="AR33" i="35"/>
  <c r="AT33" i="35"/>
  <c r="AU33" i="35"/>
  <c r="AR34" i="35"/>
  <c r="AS34" i="35"/>
  <c r="AT34" i="35"/>
  <c r="AU34" i="35"/>
  <c r="AR35" i="35"/>
  <c r="AS35" i="35"/>
  <c r="AT35" i="35"/>
  <c r="AU35" i="35"/>
  <c r="AR36" i="35"/>
  <c r="AS36" i="35"/>
  <c r="AT36" i="35"/>
  <c r="AU36" i="35"/>
  <c r="AT6" i="35"/>
  <c r="AR6" i="35"/>
  <c r="AF7" i="35"/>
  <c r="AG7" i="35"/>
  <c r="AH7" i="35"/>
  <c r="AI7" i="35"/>
  <c r="AF8" i="35"/>
  <c r="AG8" i="35"/>
  <c r="AH8" i="35"/>
  <c r="AI8" i="35"/>
  <c r="AF9" i="35"/>
  <c r="AG9" i="35"/>
  <c r="AH9" i="35"/>
  <c r="AI9" i="35"/>
  <c r="AF10" i="35"/>
  <c r="AG10" i="35"/>
  <c r="AH10" i="35"/>
  <c r="AI10" i="35"/>
  <c r="AF11" i="35"/>
  <c r="AG11" i="35"/>
  <c r="AH11" i="35"/>
  <c r="AI11" i="35"/>
  <c r="AF12" i="35"/>
  <c r="AG12" i="35"/>
  <c r="AH12" i="35"/>
  <c r="AI12" i="35"/>
  <c r="AF13" i="35"/>
  <c r="AG13" i="35"/>
  <c r="AH13" i="35"/>
  <c r="AI13" i="35"/>
  <c r="AF14" i="35"/>
  <c r="AG14" i="35"/>
  <c r="AH14" i="35"/>
  <c r="AI14" i="35"/>
  <c r="AF15" i="35"/>
  <c r="AG15" i="35"/>
  <c r="AH15" i="35"/>
  <c r="AI15" i="35"/>
  <c r="AF16" i="35"/>
  <c r="AG16" i="35"/>
  <c r="AH16" i="35"/>
  <c r="AI16" i="35"/>
  <c r="AF17" i="35"/>
  <c r="AG17" i="35"/>
  <c r="AH17" i="35"/>
  <c r="AI17" i="35"/>
  <c r="AF18" i="35"/>
  <c r="AG18" i="35"/>
  <c r="AH18" i="35"/>
  <c r="AI18" i="35"/>
  <c r="AF19" i="35"/>
  <c r="AH19" i="35"/>
  <c r="AI19" i="35"/>
  <c r="AF20" i="35"/>
  <c r="AH20" i="35"/>
  <c r="AI20" i="35"/>
  <c r="AH21" i="35"/>
  <c r="AI21" i="35"/>
  <c r="AI22" i="35"/>
  <c r="AH23" i="35"/>
  <c r="AI23" i="35"/>
  <c r="AF24" i="35"/>
  <c r="AG24" i="35"/>
  <c r="AH24" i="35"/>
  <c r="AI24" i="35"/>
  <c r="AF25" i="35"/>
  <c r="AG25" i="35"/>
  <c r="AH25" i="35"/>
  <c r="AI25" i="35"/>
  <c r="AF26" i="35"/>
  <c r="AG26" i="35"/>
  <c r="AH26" i="35"/>
  <c r="AI26" i="35"/>
  <c r="AF27" i="35"/>
  <c r="AG27" i="35"/>
  <c r="AI27" i="35"/>
  <c r="AG28" i="35"/>
  <c r="AH28" i="35"/>
  <c r="AI28" i="35"/>
  <c r="AF29" i="35"/>
  <c r="AI29" i="35"/>
  <c r="AG30" i="35"/>
  <c r="AI30" i="35"/>
  <c r="AF31" i="35"/>
  <c r="AG31" i="35"/>
  <c r="AH31" i="35"/>
  <c r="AI31" i="35"/>
  <c r="AF32" i="35"/>
  <c r="AG32" i="35"/>
  <c r="AH32" i="35"/>
  <c r="AI32" i="35"/>
  <c r="AF33" i="35"/>
  <c r="AG33" i="35"/>
  <c r="AI33" i="35"/>
  <c r="AF34" i="35"/>
  <c r="AG34" i="35"/>
  <c r="AH34" i="35"/>
  <c r="AI34" i="35"/>
  <c r="AF35" i="35"/>
  <c r="AG35" i="35"/>
  <c r="AH35" i="35"/>
  <c r="AI35" i="35"/>
  <c r="AH36" i="35"/>
  <c r="AI36" i="35"/>
  <c r="AH6" i="35"/>
  <c r="AF6" i="35"/>
  <c r="T7" i="35"/>
  <c r="V7" i="35"/>
  <c r="W7" i="35"/>
  <c r="T8" i="35"/>
  <c r="U8" i="35"/>
  <c r="V8" i="35"/>
  <c r="W8" i="35"/>
  <c r="U9" i="35"/>
  <c r="V9" i="35"/>
  <c r="W9" i="35"/>
  <c r="T10" i="35"/>
  <c r="U10" i="35"/>
  <c r="V10" i="35"/>
  <c r="W10" i="35"/>
  <c r="T11" i="35"/>
  <c r="U11" i="35"/>
  <c r="V11" i="35"/>
  <c r="W11" i="35"/>
  <c r="T12" i="35"/>
  <c r="U12" i="35"/>
  <c r="W12" i="35"/>
  <c r="T13" i="35"/>
  <c r="U13" i="35"/>
  <c r="V13" i="35"/>
  <c r="W13" i="35"/>
  <c r="T14" i="35"/>
  <c r="U14" i="35"/>
  <c r="W14" i="35"/>
  <c r="T15" i="35"/>
  <c r="U15" i="35"/>
  <c r="V15" i="35"/>
  <c r="W15" i="35"/>
  <c r="T16" i="35"/>
  <c r="U16" i="35"/>
  <c r="V16" i="35"/>
  <c r="W16" i="35"/>
  <c r="T17" i="35"/>
  <c r="U17" i="35"/>
  <c r="V17" i="35"/>
  <c r="W17" i="35"/>
  <c r="T18" i="35"/>
  <c r="U18" i="35"/>
  <c r="V18" i="35"/>
  <c r="W18" i="35"/>
  <c r="T19" i="35"/>
  <c r="V19" i="35"/>
  <c r="W19" i="35"/>
  <c r="T20" i="35"/>
  <c r="V20" i="35"/>
  <c r="W20" i="35"/>
  <c r="T21" i="35"/>
  <c r="V21" i="35"/>
  <c r="W21" i="35"/>
  <c r="T22" i="35"/>
  <c r="V22" i="35"/>
  <c r="W22" i="35"/>
  <c r="T23" i="35"/>
  <c r="V23" i="35"/>
  <c r="W23" i="35"/>
  <c r="T24" i="35"/>
  <c r="U24" i="35"/>
  <c r="V24" i="35"/>
  <c r="W24" i="35"/>
  <c r="T25" i="35"/>
  <c r="U25" i="35"/>
  <c r="V25" i="35"/>
  <c r="W25" i="35"/>
  <c r="T26" i="35"/>
  <c r="U26" i="35"/>
  <c r="V26" i="35"/>
  <c r="W26" i="35"/>
  <c r="T27" i="35"/>
  <c r="U27" i="35"/>
  <c r="V27" i="35"/>
  <c r="W27" i="35"/>
  <c r="T28" i="35"/>
  <c r="U28" i="35"/>
  <c r="V28" i="35"/>
  <c r="W28" i="35"/>
  <c r="T29" i="35"/>
  <c r="V29" i="35"/>
  <c r="W29" i="35"/>
  <c r="T30" i="35"/>
  <c r="U30" i="35"/>
  <c r="V30" i="35"/>
  <c r="W30" i="35"/>
  <c r="T31" i="35"/>
  <c r="U31" i="35"/>
  <c r="V31" i="35"/>
  <c r="W31" i="35"/>
  <c r="T32" i="35"/>
  <c r="U32" i="35"/>
  <c r="V32" i="35"/>
  <c r="W32" i="35"/>
  <c r="T33" i="35"/>
  <c r="U33" i="35"/>
  <c r="V33" i="35"/>
  <c r="W33" i="35"/>
  <c r="T34" i="35"/>
  <c r="U34" i="35"/>
  <c r="V34" i="35"/>
  <c r="W34" i="35"/>
  <c r="T35" i="35"/>
  <c r="U35" i="35"/>
  <c r="V35" i="35"/>
  <c r="W35" i="35"/>
  <c r="T36" i="35"/>
  <c r="U36" i="35"/>
  <c r="V36" i="35"/>
  <c r="W36" i="35"/>
  <c r="U6" i="35"/>
  <c r="H7" i="35"/>
  <c r="I7" i="35"/>
  <c r="K7" i="35"/>
  <c r="H8" i="35"/>
  <c r="I8" i="35"/>
  <c r="K8" i="35"/>
  <c r="H9" i="35"/>
  <c r="I9" i="35"/>
  <c r="J9" i="35"/>
  <c r="K9" i="35"/>
  <c r="H10" i="35"/>
  <c r="I10" i="35"/>
  <c r="J10" i="35"/>
  <c r="K10" i="35"/>
  <c r="H11" i="35"/>
  <c r="I11" i="35"/>
  <c r="J11" i="35"/>
  <c r="K11" i="35"/>
  <c r="H12" i="35"/>
  <c r="I12" i="35"/>
  <c r="J12" i="35"/>
  <c r="K12" i="35"/>
  <c r="H13" i="35"/>
  <c r="I13" i="35"/>
  <c r="J13" i="35"/>
  <c r="K13" i="35"/>
  <c r="H14" i="35"/>
  <c r="I14" i="35"/>
  <c r="J14" i="35"/>
  <c r="K14" i="35"/>
  <c r="H15" i="35"/>
  <c r="I15" i="35"/>
  <c r="J15" i="35"/>
  <c r="K15" i="35"/>
  <c r="H16" i="35"/>
  <c r="I16" i="35"/>
  <c r="J16" i="35"/>
  <c r="K16" i="35"/>
  <c r="H17" i="35"/>
  <c r="J17" i="35"/>
  <c r="K17" i="35"/>
  <c r="H18" i="35"/>
  <c r="I18" i="35"/>
  <c r="J18" i="35"/>
  <c r="K18" i="35"/>
  <c r="H19" i="35"/>
  <c r="I19" i="35"/>
  <c r="J19" i="35"/>
  <c r="K19" i="35"/>
  <c r="H20" i="35"/>
  <c r="I20" i="35"/>
  <c r="J20" i="35"/>
  <c r="K20" i="35"/>
  <c r="H21" i="35"/>
  <c r="I21" i="35"/>
  <c r="J21" i="35"/>
  <c r="K21" i="35"/>
  <c r="H22" i="35"/>
  <c r="J22" i="35"/>
  <c r="K22" i="35"/>
  <c r="H23" i="35"/>
  <c r="J23" i="35"/>
  <c r="K23" i="35"/>
  <c r="H24" i="35"/>
  <c r="J24" i="35"/>
  <c r="K24" i="35"/>
  <c r="H27" i="35"/>
  <c r="I27" i="35"/>
  <c r="J27" i="35"/>
  <c r="K27" i="35"/>
  <c r="H28" i="35"/>
  <c r="K28" i="35"/>
  <c r="I29" i="35"/>
  <c r="J29" i="35"/>
  <c r="K29" i="35"/>
  <c r="H30" i="35"/>
  <c r="J30" i="35"/>
  <c r="K30" i="35"/>
  <c r="H31" i="35"/>
  <c r="I31" i="35"/>
  <c r="J31" i="35"/>
  <c r="K31" i="35"/>
  <c r="H32" i="35"/>
  <c r="I32" i="35"/>
  <c r="J32" i="35"/>
  <c r="K32" i="35"/>
  <c r="J33" i="35"/>
  <c r="K33" i="35"/>
  <c r="H34" i="35"/>
  <c r="I34" i="35"/>
  <c r="J34" i="35"/>
  <c r="K34" i="35"/>
  <c r="H35" i="35"/>
  <c r="J35" i="35"/>
  <c r="K35" i="35"/>
  <c r="H36" i="35"/>
  <c r="I36" i="35"/>
  <c r="J36" i="35"/>
  <c r="K36" i="35"/>
  <c r="I6" i="35"/>
  <c r="J6" i="35"/>
  <c r="H6" i="35"/>
  <c r="T6" i="35"/>
  <c r="T9" i="35"/>
  <c r="V14" i="35"/>
  <c r="V6" i="35"/>
  <c r="DR36" i="35"/>
  <c r="CT36" i="35"/>
  <c r="BJ36" i="35"/>
  <c r="AL36" i="35"/>
  <c r="B6" i="35"/>
  <c r="N35" i="35"/>
  <c r="N36" i="35"/>
  <c r="BT37" i="39" l="1"/>
  <c r="BK37" i="39" s="1"/>
  <c r="AJ47" i="39"/>
  <c r="C9" i="39"/>
  <c r="M8" i="39"/>
  <c r="B8" i="39"/>
  <c r="AM47" i="39"/>
  <c r="CI43" i="39"/>
  <c r="CR37" i="39"/>
  <c r="CI37" i="39" s="1"/>
  <c r="AJ37" i="39"/>
  <c r="AA37" i="39" s="1"/>
  <c r="AM52" i="39"/>
  <c r="AA42" i="35"/>
  <c r="T37" i="35"/>
  <c r="X38" i="35" s="1"/>
  <c r="V37" i="35"/>
  <c r="X43" i="35" s="1"/>
  <c r="O43" i="35" s="1"/>
  <c r="F9" i="35"/>
  <c r="J7" i="38"/>
  <c r="B7" i="38"/>
  <c r="C39" i="38"/>
  <c r="C38" i="38"/>
  <c r="AA40" i="38"/>
  <c r="U40" i="38" s="1"/>
  <c r="BT40" i="38"/>
  <c r="BN40" i="38" s="1"/>
  <c r="AS37" i="38"/>
  <c r="AM37" i="38" s="1"/>
  <c r="BB37" i="38"/>
  <c r="AV37" i="38" s="1"/>
  <c r="AV38" i="38"/>
  <c r="DD37" i="38"/>
  <c r="CX37" i="38" s="1"/>
  <c r="CX38" i="38"/>
  <c r="CD40" i="38"/>
  <c r="CC40" i="38"/>
  <c r="CL37" i="38"/>
  <c r="CF37" i="38" s="1"/>
  <c r="CF38" i="38"/>
  <c r="BE38" i="38"/>
  <c r="BK37" i="38"/>
  <c r="BE37" i="38" s="1"/>
  <c r="R37" i="38"/>
  <c r="L37" i="38" s="1"/>
  <c r="L38" i="38"/>
  <c r="I40" i="38"/>
  <c r="CO38" i="38"/>
  <c r="CU37" i="38"/>
  <c r="CO37" i="38" s="1"/>
  <c r="BN38" i="38"/>
  <c r="U38" i="38"/>
  <c r="C9" i="38"/>
  <c r="J8" i="38"/>
  <c r="B8" i="38"/>
  <c r="AP44" i="34"/>
  <c r="EM6" i="35"/>
  <c r="EA6" i="35"/>
  <c r="DO6" i="35"/>
  <c r="DC6" i="35"/>
  <c r="CQ6" i="35"/>
  <c r="CE6" i="35"/>
  <c r="BS6" i="35"/>
  <c r="AU6" i="35"/>
  <c r="CQ33" i="34"/>
  <c r="CQ32" i="34"/>
  <c r="CQ31" i="34"/>
  <c r="CQ30" i="34"/>
  <c r="CQ29" i="34"/>
  <c r="CR28" i="34"/>
  <c r="CQ28" i="34"/>
  <c r="CR27" i="34"/>
  <c r="CQ27" i="34"/>
  <c r="CQ26" i="34"/>
  <c r="CQ25" i="34"/>
  <c r="CQ24" i="34"/>
  <c r="CQ23" i="34"/>
  <c r="CQ22" i="34"/>
  <c r="CR21" i="34"/>
  <c r="CQ21" i="34"/>
  <c r="CR20" i="34"/>
  <c r="CQ20" i="34"/>
  <c r="CQ19" i="34"/>
  <c r="CQ18" i="34"/>
  <c r="CQ17" i="34"/>
  <c r="CQ16" i="34"/>
  <c r="CQ15" i="34"/>
  <c r="CR14" i="34"/>
  <c r="CQ14" i="34"/>
  <c r="CR13" i="34"/>
  <c r="CQ13" i="34"/>
  <c r="CQ12" i="34"/>
  <c r="CQ11" i="34"/>
  <c r="CQ10" i="34"/>
  <c r="CQ9" i="34"/>
  <c r="CQ8" i="34"/>
  <c r="CR7" i="34"/>
  <c r="CQ7" i="34"/>
  <c r="CR6" i="34"/>
  <c r="CQ6" i="34"/>
  <c r="CQ5" i="34"/>
  <c r="CQ4" i="34"/>
  <c r="CQ3" i="34"/>
  <c r="CQ34" i="34" s="1"/>
  <c r="CR37" i="34" s="1"/>
  <c r="CL37" i="34" s="1"/>
  <c r="CJ33" i="34"/>
  <c r="CI33" i="34"/>
  <c r="CI32" i="34"/>
  <c r="CI31" i="34"/>
  <c r="CJ30" i="34"/>
  <c r="CI30" i="34"/>
  <c r="CJ29" i="34"/>
  <c r="CI29" i="34"/>
  <c r="CI28" i="34"/>
  <c r="CI27" i="34"/>
  <c r="CI26" i="34"/>
  <c r="CI25" i="34"/>
  <c r="CI24" i="34"/>
  <c r="CJ23" i="34"/>
  <c r="CI23" i="34"/>
  <c r="CJ22" i="34"/>
  <c r="CI22" i="34"/>
  <c r="CI21" i="34"/>
  <c r="CI20" i="34"/>
  <c r="CI19" i="34"/>
  <c r="CI18" i="34"/>
  <c r="CI17" i="34"/>
  <c r="CJ16" i="34"/>
  <c r="CI16" i="34"/>
  <c r="CJ15" i="34"/>
  <c r="CI15" i="34"/>
  <c r="CJ14" i="34"/>
  <c r="CI14" i="34"/>
  <c r="CJ13" i="34"/>
  <c r="CI13" i="34"/>
  <c r="CJ12" i="34"/>
  <c r="CI12" i="34"/>
  <c r="CJ11" i="34"/>
  <c r="CI11" i="34"/>
  <c r="CJ10" i="34"/>
  <c r="CI10" i="34"/>
  <c r="CJ9" i="34"/>
  <c r="CI9" i="34"/>
  <c r="CJ8" i="34"/>
  <c r="CI8" i="34"/>
  <c r="CJ7" i="34"/>
  <c r="CI7" i="34"/>
  <c r="CJ6" i="34"/>
  <c r="CI6" i="34"/>
  <c r="CJ5" i="34"/>
  <c r="CI5" i="34"/>
  <c r="CJ4" i="34"/>
  <c r="CI4" i="34"/>
  <c r="CJ3" i="34"/>
  <c r="CI3" i="34"/>
  <c r="CB33" i="34"/>
  <c r="CA33" i="34"/>
  <c r="CB32" i="34"/>
  <c r="CA32" i="34"/>
  <c r="CB31" i="34"/>
  <c r="CA31" i="34"/>
  <c r="CB30" i="34"/>
  <c r="CA30" i="34"/>
  <c r="CB29" i="34"/>
  <c r="CA29" i="34"/>
  <c r="CB28" i="34"/>
  <c r="CA28" i="34"/>
  <c r="CB27" i="34"/>
  <c r="CA27" i="34"/>
  <c r="CB26" i="34"/>
  <c r="CA26" i="34"/>
  <c r="CB25" i="34"/>
  <c r="CA25" i="34"/>
  <c r="CB24" i="34"/>
  <c r="CA24" i="34"/>
  <c r="CB23" i="34"/>
  <c r="CA23" i="34"/>
  <c r="CB22" i="34"/>
  <c r="CA22" i="34"/>
  <c r="CB21" i="34"/>
  <c r="CA21" i="34"/>
  <c r="CB20" i="34"/>
  <c r="CA20" i="34"/>
  <c r="CB19" i="34"/>
  <c r="CA19" i="34"/>
  <c r="CB18" i="34"/>
  <c r="CA18" i="34"/>
  <c r="CB17" i="34"/>
  <c r="CA17" i="34"/>
  <c r="CB16" i="34"/>
  <c r="CA16" i="34"/>
  <c r="CB15" i="34"/>
  <c r="CA15" i="34"/>
  <c r="CB14" i="34"/>
  <c r="CA14" i="34"/>
  <c r="CB13" i="34"/>
  <c r="CA13" i="34"/>
  <c r="CB12" i="34"/>
  <c r="CA12" i="34"/>
  <c r="CB11" i="34"/>
  <c r="CA11" i="34"/>
  <c r="CB10" i="34"/>
  <c r="CA10" i="34"/>
  <c r="CB9" i="34"/>
  <c r="CA9" i="34"/>
  <c r="CB8" i="34"/>
  <c r="CA8" i="34"/>
  <c r="CB7" i="34"/>
  <c r="CA7" i="34"/>
  <c r="CB6" i="34"/>
  <c r="CA6" i="34"/>
  <c r="CB5" i="34"/>
  <c r="CA5" i="34"/>
  <c r="CB4" i="34"/>
  <c r="CA4" i="34"/>
  <c r="CB3" i="34"/>
  <c r="CA3" i="34"/>
  <c r="CA34" i="34" s="1"/>
  <c r="CB37" i="34" s="1"/>
  <c r="BV37" i="34" s="1"/>
  <c r="BT33" i="34"/>
  <c r="BS33" i="34"/>
  <c r="BT32" i="34"/>
  <c r="BS32" i="34"/>
  <c r="BT31" i="34"/>
  <c r="BS31" i="34"/>
  <c r="BT30" i="34"/>
  <c r="BS30" i="34"/>
  <c r="BT29" i="34"/>
  <c r="BS29" i="34"/>
  <c r="BT28" i="34"/>
  <c r="BS28" i="34"/>
  <c r="BT27" i="34"/>
  <c r="BS27" i="34"/>
  <c r="BT26" i="34"/>
  <c r="BS26" i="34"/>
  <c r="BT25" i="34"/>
  <c r="BS25" i="34"/>
  <c r="BT24" i="34"/>
  <c r="BS24" i="34"/>
  <c r="BT23" i="34"/>
  <c r="BS23" i="34"/>
  <c r="BT22" i="34"/>
  <c r="BS22" i="34"/>
  <c r="BT21" i="34"/>
  <c r="BS21" i="34"/>
  <c r="BT20" i="34"/>
  <c r="BS20" i="34"/>
  <c r="BT19" i="34"/>
  <c r="BS19" i="34"/>
  <c r="BT18" i="34"/>
  <c r="BS18" i="34"/>
  <c r="BT17" i="34"/>
  <c r="BS17" i="34"/>
  <c r="BT16" i="34"/>
  <c r="BS16" i="34"/>
  <c r="BT15" i="34"/>
  <c r="BS15" i="34"/>
  <c r="BT14" i="34"/>
  <c r="BS14" i="34"/>
  <c r="BT13" i="34"/>
  <c r="BS13" i="34"/>
  <c r="BT12" i="34"/>
  <c r="BS12" i="34"/>
  <c r="BT11" i="34"/>
  <c r="BS11" i="34"/>
  <c r="BT10" i="34"/>
  <c r="BS10" i="34"/>
  <c r="BT9" i="34"/>
  <c r="BS9" i="34"/>
  <c r="BT8" i="34"/>
  <c r="BS8" i="34"/>
  <c r="BT7" i="34"/>
  <c r="BS7" i="34"/>
  <c r="BT6" i="34"/>
  <c r="BS6" i="34"/>
  <c r="BT5" i="34"/>
  <c r="BS5" i="34"/>
  <c r="BT4" i="34"/>
  <c r="BS4" i="34"/>
  <c r="BT3" i="34"/>
  <c r="BS3" i="34"/>
  <c r="BS34" i="34" s="1"/>
  <c r="BT37" i="34" s="1"/>
  <c r="BN37" i="34" s="1"/>
  <c r="BL33" i="34"/>
  <c r="BK33" i="34"/>
  <c r="BL32" i="34"/>
  <c r="BK32" i="34"/>
  <c r="BL31" i="34"/>
  <c r="BK31" i="34"/>
  <c r="BL30" i="34"/>
  <c r="BK30" i="34"/>
  <c r="BL29" i="34"/>
  <c r="BK29" i="34"/>
  <c r="BL28" i="34"/>
  <c r="BK28" i="34"/>
  <c r="BL27" i="34"/>
  <c r="BK27" i="34"/>
  <c r="BL26" i="34"/>
  <c r="BK26" i="34"/>
  <c r="BL25" i="34"/>
  <c r="BK25" i="34"/>
  <c r="BL24" i="34"/>
  <c r="BK24" i="34"/>
  <c r="BL23" i="34"/>
  <c r="BK23" i="34"/>
  <c r="BL22" i="34"/>
  <c r="BK22" i="34"/>
  <c r="BL21" i="34"/>
  <c r="BK21" i="34"/>
  <c r="BL20" i="34"/>
  <c r="BK20" i="34"/>
  <c r="BL19" i="34"/>
  <c r="BK19" i="34"/>
  <c r="BL18" i="34"/>
  <c r="BK18" i="34"/>
  <c r="BL17" i="34"/>
  <c r="BK17" i="34"/>
  <c r="BL16" i="34"/>
  <c r="BK16" i="34"/>
  <c r="BL15" i="34"/>
  <c r="BK15" i="34"/>
  <c r="BL14" i="34"/>
  <c r="BK14" i="34"/>
  <c r="BL13" i="34"/>
  <c r="BK13" i="34"/>
  <c r="BL12" i="34"/>
  <c r="BK12" i="34"/>
  <c r="BL11" i="34"/>
  <c r="BK11" i="34"/>
  <c r="BL10" i="34"/>
  <c r="BK10" i="34"/>
  <c r="BL9" i="34"/>
  <c r="BK9" i="34"/>
  <c r="BL8" i="34"/>
  <c r="BK8" i="34"/>
  <c r="BL7" i="34"/>
  <c r="BK7" i="34"/>
  <c r="BL6" i="34"/>
  <c r="BK6" i="34"/>
  <c r="BL5" i="34"/>
  <c r="BK5" i="34"/>
  <c r="BL4" i="34"/>
  <c r="BK4" i="34"/>
  <c r="BL3" i="34"/>
  <c r="BK3" i="34"/>
  <c r="BK34" i="34" s="1"/>
  <c r="BL37" i="34" s="1"/>
  <c r="BF37" i="34" s="1"/>
  <c r="BD33" i="34"/>
  <c r="BC33" i="34"/>
  <c r="BD32" i="34"/>
  <c r="BC32" i="34"/>
  <c r="BD31" i="34"/>
  <c r="BC31" i="34"/>
  <c r="BD30" i="34"/>
  <c r="BC30" i="34"/>
  <c r="BD29" i="34"/>
  <c r="BC29" i="34"/>
  <c r="BD28" i="34"/>
  <c r="BC28" i="34"/>
  <c r="BD27" i="34"/>
  <c r="BC27" i="34"/>
  <c r="BD26" i="34"/>
  <c r="BC26" i="34"/>
  <c r="BD25" i="34"/>
  <c r="BC25" i="34"/>
  <c r="BD24" i="34"/>
  <c r="BC24" i="34"/>
  <c r="BD23" i="34"/>
  <c r="BC23" i="34"/>
  <c r="BD22" i="34"/>
  <c r="BC22" i="34"/>
  <c r="BD21" i="34"/>
  <c r="BC21" i="34"/>
  <c r="BD20" i="34"/>
  <c r="BC20" i="34"/>
  <c r="BD19" i="34"/>
  <c r="BC19" i="34"/>
  <c r="BD18" i="34"/>
  <c r="BC18" i="34"/>
  <c r="BD17" i="34"/>
  <c r="BC17" i="34"/>
  <c r="BD16" i="34"/>
  <c r="BC16" i="34"/>
  <c r="BD15" i="34"/>
  <c r="BC15" i="34"/>
  <c r="BD14" i="34"/>
  <c r="BC14" i="34"/>
  <c r="BD13" i="34"/>
  <c r="BC13" i="34"/>
  <c r="BD12" i="34"/>
  <c r="BC12" i="34"/>
  <c r="BD11" i="34"/>
  <c r="BC11" i="34"/>
  <c r="BD10" i="34"/>
  <c r="BC10" i="34"/>
  <c r="BD9" i="34"/>
  <c r="BC9" i="34"/>
  <c r="BD8" i="34"/>
  <c r="BC8" i="34"/>
  <c r="BD7" i="34"/>
  <c r="BC7" i="34"/>
  <c r="BD6" i="34"/>
  <c r="BC6" i="34"/>
  <c r="BD5" i="34"/>
  <c r="BC5" i="34"/>
  <c r="BD4" i="34"/>
  <c r="BC4" i="34"/>
  <c r="BD3" i="34"/>
  <c r="BC3" i="34"/>
  <c r="BC34" i="34" s="1"/>
  <c r="BD37" i="34" s="1"/>
  <c r="AX37" i="34" s="1"/>
  <c r="AV33" i="34"/>
  <c r="AU33" i="34"/>
  <c r="AV32" i="34"/>
  <c r="AU32" i="34"/>
  <c r="AV31" i="34"/>
  <c r="AU31" i="34"/>
  <c r="AV30" i="34"/>
  <c r="AU30" i="34"/>
  <c r="AV29" i="34"/>
  <c r="AU29" i="34"/>
  <c r="AV28" i="34"/>
  <c r="AU28" i="34"/>
  <c r="AV27" i="34"/>
  <c r="AU27" i="34"/>
  <c r="AV26" i="34"/>
  <c r="AU26" i="34"/>
  <c r="AV25" i="34"/>
  <c r="AU25" i="34"/>
  <c r="AV24" i="34"/>
  <c r="AU24" i="34"/>
  <c r="AV23" i="34"/>
  <c r="AU23" i="34"/>
  <c r="AV22" i="34"/>
  <c r="AU22" i="34"/>
  <c r="AV21" i="34"/>
  <c r="AU21" i="34"/>
  <c r="AV20" i="34"/>
  <c r="AU20" i="34"/>
  <c r="AV19" i="34"/>
  <c r="AU19" i="34"/>
  <c r="AV18" i="34"/>
  <c r="AU18" i="34"/>
  <c r="AV17" i="34"/>
  <c r="AU17" i="34"/>
  <c r="AV16" i="34"/>
  <c r="AU16" i="34"/>
  <c r="AV15" i="34"/>
  <c r="AU15" i="34"/>
  <c r="AV14" i="34"/>
  <c r="AU14" i="34"/>
  <c r="AV13" i="34"/>
  <c r="AU13" i="34"/>
  <c r="AV12" i="34"/>
  <c r="AU12" i="34"/>
  <c r="AV11" i="34"/>
  <c r="AU11" i="34"/>
  <c r="AV10" i="34"/>
  <c r="AU10" i="34"/>
  <c r="AV9" i="34"/>
  <c r="AU9" i="34"/>
  <c r="AV8" i="34"/>
  <c r="AU8" i="34"/>
  <c r="AV7" i="34"/>
  <c r="AU7" i="34"/>
  <c r="AV6" i="34"/>
  <c r="AU6" i="34"/>
  <c r="AV5" i="34"/>
  <c r="AU5" i="34"/>
  <c r="AV4" i="34"/>
  <c r="AU4" i="34"/>
  <c r="AV3" i="34"/>
  <c r="AU3" i="34"/>
  <c r="AU34" i="34" s="1"/>
  <c r="AV37" i="34" s="1"/>
  <c r="AP37" i="34" s="1"/>
  <c r="AN33" i="34"/>
  <c r="AM33" i="34"/>
  <c r="AN32" i="34"/>
  <c r="AM32" i="34"/>
  <c r="AN31" i="34"/>
  <c r="AM31" i="34"/>
  <c r="AN30" i="34"/>
  <c r="AM30" i="34"/>
  <c r="AN29" i="34"/>
  <c r="AM29" i="34"/>
  <c r="AN28" i="34"/>
  <c r="AM28" i="34"/>
  <c r="AN27" i="34"/>
  <c r="AM27" i="34"/>
  <c r="AN26" i="34"/>
  <c r="AM26" i="34"/>
  <c r="AN25" i="34"/>
  <c r="AM25" i="34"/>
  <c r="AN24" i="34"/>
  <c r="AM24" i="34"/>
  <c r="AN23" i="34"/>
  <c r="AM23" i="34"/>
  <c r="AN22" i="34"/>
  <c r="AM22" i="34"/>
  <c r="AN21" i="34"/>
  <c r="AM21" i="34"/>
  <c r="AN20" i="34"/>
  <c r="AM20" i="34"/>
  <c r="AN19" i="34"/>
  <c r="AM19" i="34"/>
  <c r="AN18" i="34"/>
  <c r="AM18" i="34"/>
  <c r="AN17" i="34"/>
  <c r="AM17" i="34"/>
  <c r="AN16" i="34"/>
  <c r="AM16" i="34"/>
  <c r="AN15" i="34"/>
  <c r="AM15" i="34"/>
  <c r="AN14" i="34"/>
  <c r="AM14" i="34"/>
  <c r="AN13" i="34"/>
  <c r="AM13" i="34"/>
  <c r="AN12" i="34"/>
  <c r="AM12" i="34"/>
  <c r="AN11" i="34"/>
  <c r="AM11" i="34"/>
  <c r="AN10" i="34"/>
  <c r="AM10" i="34"/>
  <c r="AN9" i="34"/>
  <c r="AM9" i="34"/>
  <c r="AN8" i="34"/>
  <c r="AM8" i="34"/>
  <c r="AN7" i="34"/>
  <c r="AM7" i="34"/>
  <c r="AN6" i="34"/>
  <c r="AM6" i="34"/>
  <c r="AN5" i="34"/>
  <c r="AM5" i="34"/>
  <c r="AN4" i="34"/>
  <c r="AM4" i="34"/>
  <c r="AN3" i="34"/>
  <c r="AM3" i="34"/>
  <c r="AF33" i="34"/>
  <c r="AE33" i="34"/>
  <c r="AF32" i="34"/>
  <c r="AE32" i="34"/>
  <c r="AF31" i="34"/>
  <c r="AE31" i="34"/>
  <c r="AF30" i="34"/>
  <c r="AE30" i="34"/>
  <c r="AF29" i="34"/>
  <c r="AE29" i="34"/>
  <c r="AF28" i="34"/>
  <c r="AE28" i="34"/>
  <c r="AF27" i="34"/>
  <c r="AE27" i="34"/>
  <c r="AF26" i="34"/>
  <c r="AE26" i="34"/>
  <c r="AF25" i="34"/>
  <c r="AE25" i="34"/>
  <c r="AF24" i="34"/>
  <c r="AE24" i="34"/>
  <c r="AF23" i="34"/>
  <c r="AE23" i="34"/>
  <c r="AF22" i="34"/>
  <c r="AE22" i="34"/>
  <c r="AF21" i="34"/>
  <c r="AE21" i="34"/>
  <c r="AF20" i="34"/>
  <c r="AE20" i="34"/>
  <c r="AF19" i="34"/>
  <c r="AE19" i="34"/>
  <c r="AF18" i="34"/>
  <c r="AE18" i="34"/>
  <c r="AF17" i="34"/>
  <c r="AE17" i="34"/>
  <c r="AF16" i="34"/>
  <c r="AE16" i="34"/>
  <c r="AF15" i="34"/>
  <c r="AE15" i="34"/>
  <c r="AF14" i="34"/>
  <c r="AE14" i="34"/>
  <c r="AF13" i="34"/>
  <c r="AE13" i="34"/>
  <c r="AF12" i="34"/>
  <c r="AE12" i="34"/>
  <c r="AF11" i="34"/>
  <c r="AE11" i="34"/>
  <c r="AF10" i="34"/>
  <c r="AE10" i="34"/>
  <c r="AF9" i="34"/>
  <c r="AE9" i="34"/>
  <c r="AF8" i="34"/>
  <c r="AE8" i="34"/>
  <c r="AF7" i="34"/>
  <c r="AE7" i="34"/>
  <c r="AF6" i="34"/>
  <c r="AE6" i="34"/>
  <c r="AF5" i="34"/>
  <c r="AE5" i="34"/>
  <c r="AF4" i="34"/>
  <c r="AE4" i="34"/>
  <c r="AF3" i="34"/>
  <c r="AE3" i="34"/>
  <c r="AI6" i="35"/>
  <c r="X33" i="34"/>
  <c r="W33" i="34"/>
  <c r="X32" i="34"/>
  <c r="W32" i="34"/>
  <c r="X31" i="34"/>
  <c r="W31" i="34"/>
  <c r="X30" i="34"/>
  <c r="W30" i="34"/>
  <c r="X29" i="34"/>
  <c r="W29" i="34"/>
  <c r="X28" i="34"/>
  <c r="W28" i="34"/>
  <c r="X27" i="34"/>
  <c r="W27" i="34"/>
  <c r="X26" i="34"/>
  <c r="W26" i="34"/>
  <c r="X25" i="34"/>
  <c r="W25" i="34"/>
  <c r="X24" i="34"/>
  <c r="W24" i="34"/>
  <c r="X23" i="34"/>
  <c r="W23" i="34"/>
  <c r="X22" i="34"/>
  <c r="W22" i="34"/>
  <c r="X21" i="34"/>
  <c r="W21" i="34"/>
  <c r="X20" i="34"/>
  <c r="W20" i="34"/>
  <c r="X19" i="34"/>
  <c r="W19" i="34"/>
  <c r="X18" i="34"/>
  <c r="W18" i="34"/>
  <c r="X17" i="34"/>
  <c r="W17" i="34"/>
  <c r="X16" i="34"/>
  <c r="W16" i="34"/>
  <c r="X15" i="34"/>
  <c r="W15" i="34"/>
  <c r="X14" i="34"/>
  <c r="W14" i="34"/>
  <c r="X13" i="34"/>
  <c r="W13" i="34"/>
  <c r="X12" i="34"/>
  <c r="W12" i="34"/>
  <c r="X11" i="34"/>
  <c r="W11" i="34"/>
  <c r="X10" i="34"/>
  <c r="W10" i="34"/>
  <c r="X9" i="34"/>
  <c r="W9" i="34"/>
  <c r="X8" i="34"/>
  <c r="W8" i="34"/>
  <c r="X7" i="34"/>
  <c r="W7" i="34"/>
  <c r="X6" i="34"/>
  <c r="W6" i="34"/>
  <c r="X5" i="34"/>
  <c r="W5" i="34"/>
  <c r="X4" i="34"/>
  <c r="W4" i="34"/>
  <c r="X3" i="34"/>
  <c r="W3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P10" i="34"/>
  <c r="P9" i="34"/>
  <c r="P8" i="34"/>
  <c r="P7" i="34"/>
  <c r="P6" i="34"/>
  <c r="P5" i="34"/>
  <c r="P4" i="34"/>
  <c r="P3" i="34"/>
  <c r="W6" i="35"/>
  <c r="O33" i="34"/>
  <c r="O32" i="34"/>
  <c r="O31" i="34"/>
  <c r="O30" i="34"/>
  <c r="O29" i="34"/>
  <c r="O28" i="34"/>
  <c r="O27" i="34"/>
  <c r="O26" i="34"/>
  <c r="O25" i="34"/>
  <c r="O24" i="34"/>
  <c r="O23" i="34"/>
  <c r="O22" i="34"/>
  <c r="O21" i="34"/>
  <c r="O20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O5" i="34"/>
  <c r="O4" i="34"/>
  <c r="O3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4" i="34"/>
  <c r="H3" i="34"/>
  <c r="K6" i="35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5" i="34"/>
  <c r="G4" i="34"/>
  <c r="G3" i="34"/>
  <c r="G6" i="34"/>
  <c r="AN44" i="34"/>
  <c r="C10" i="39" l="1"/>
  <c r="M9" i="39"/>
  <c r="B9" i="39"/>
  <c r="AA37" i="38"/>
  <c r="U37" i="38" s="1"/>
  <c r="BT37" i="38"/>
  <c r="BN37" i="38" s="1"/>
  <c r="BW40" i="38"/>
  <c r="CC37" i="38"/>
  <c r="BW37" i="38" s="1"/>
  <c r="C10" i="38"/>
  <c r="J9" i="38"/>
  <c r="B9" i="38"/>
  <c r="C40" i="38"/>
  <c r="I37" i="38"/>
  <c r="CI34" i="34"/>
  <c r="CJ37" i="34" s="1"/>
  <c r="CD37" i="34" s="1"/>
  <c r="EM37" i="35"/>
  <c r="EA37" i="35"/>
  <c r="DC37" i="35"/>
  <c r="DO37" i="35"/>
  <c r="CQ37" i="35"/>
  <c r="CE37" i="35"/>
  <c r="BS37" i="35"/>
  <c r="AU37" i="35"/>
  <c r="W34" i="34"/>
  <c r="X37" i="34" s="1"/>
  <c r="R37" i="34" s="1"/>
  <c r="AM34" i="34"/>
  <c r="AN37" i="34" s="1"/>
  <c r="AH37" i="34" s="1"/>
  <c r="BG37" i="35"/>
  <c r="AE34" i="34"/>
  <c r="AF37" i="34" s="1"/>
  <c r="Z37" i="34" s="1"/>
  <c r="AI37" i="35"/>
  <c r="O34" i="34"/>
  <c r="P37" i="34" s="1"/>
  <c r="J37" i="34" s="1"/>
  <c r="W37" i="35"/>
  <c r="G34" i="34"/>
  <c r="H37" i="34" s="1"/>
  <c r="K37" i="35"/>
  <c r="C11" i="39" l="1"/>
  <c r="M10" i="39"/>
  <c r="B10" i="39"/>
  <c r="C37" i="38"/>
  <c r="C11" i="38"/>
  <c r="J10" i="38"/>
  <c r="B10" i="38"/>
  <c r="AI1" i="33"/>
  <c r="C12" i="39" l="1"/>
  <c r="M11" i="39"/>
  <c r="B11" i="39"/>
  <c r="C12" i="38"/>
  <c r="J11" i="38"/>
  <c r="B11" i="38"/>
  <c r="DE36" i="35"/>
  <c r="AW36" i="35"/>
  <c r="C7" i="35"/>
  <c r="M7" i="35" s="1"/>
  <c r="EK6" i="35"/>
  <c r="DY6" i="35"/>
  <c r="DM6" i="35"/>
  <c r="DA6" i="35"/>
  <c r="CO6" i="35"/>
  <c r="CC6" i="35"/>
  <c r="BQ6" i="35"/>
  <c r="BE6" i="35"/>
  <c r="AS6" i="35"/>
  <c r="AG6" i="35"/>
  <c r="CP33" i="34"/>
  <c r="CO33" i="34"/>
  <c r="CK33" i="34"/>
  <c r="CH33" i="34"/>
  <c r="CG33" i="34"/>
  <c r="CF33" i="34"/>
  <c r="BZ33" i="34"/>
  <c r="BY33" i="34"/>
  <c r="BX33" i="34"/>
  <c r="BU33" i="34"/>
  <c r="BR33" i="34"/>
  <c r="BQ33" i="34"/>
  <c r="BP33" i="34"/>
  <c r="BJ33" i="34"/>
  <c r="BI33" i="34"/>
  <c r="BH33" i="34"/>
  <c r="BB33" i="34"/>
  <c r="BA33" i="34"/>
  <c r="AZ33" i="34"/>
  <c r="AW33" i="34"/>
  <c r="AT33" i="34"/>
  <c r="AS33" i="34"/>
  <c r="AR33" i="34"/>
  <c r="AL33" i="34"/>
  <c r="AK33" i="34"/>
  <c r="AJ33" i="34"/>
  <c r="AG33" i="34"/>
  <c r="AD33" i="34"/>
  <c r="AC33" i="34"/>
  <c r="AB33" i="34"/>
  <c r="V33" i="34"/>
  <c r="U33" i="34"/>
  <c r="T33" i="34"/>
  <c r="Q33" i="34"/>
  <c r="N33" i="34"/>
  <c r="M33" i="34"/>
  <c r="L33" i="34"/>
  <c r="F33" i="34"/>
  <c r="E33" i="34"/>
  <c r="D33" i="34"/>
  <c r="CP32" i="34"/>
  <c r="CO32" i="34"/>
  <c r="CH32" i="34"/>
  <c r="CG32" i="34"/>
  <c r="BZ32" i="34"/>
  <c r="BY32" i="34"/>
  <c r="BX32" i="34"/>
  <c r="BR32" i="34"/>
  <c r="BQ32" i="34"/>
  <c r="BP32" i="34"/>
  <c r="BJ32" i="34"/>
  <c r="BI32" i="34"/>
  <c r="BH32" i="34"/>
  <c r="BB32" i="34"/>
  <c r="BA32" i="34"/>
  <c r="AZ32" i="34"/>
  <c r="AT32" i="34"/>
  <c r="AS32" i="34"/>
  <c r="AR32" i="34"/>
  <c r="AL32" i="34"/>
  <c r="AK32" i="34"/>
  <c r="AJ32" i="34"/>
  <c r="AD32" i="34"/>
  <c r="AC32" i="34"/>
  <c r="AB32" i="34"/>
  <c r="V32" i="34"/>
  <c r="U32" i="34"/>
  <c r="T32" i="34"/>
  <c r="Q32" i="34"/>
  <c r="N32" i="34"/>
  <c r="M32" i="34"/>
  <c r="L32" i="34"/>
  <c r="F32" i="34"/>
  <c r="E32" i="34"/>
  <c r="D32" i="34"/>
  <c r="CP31" i="34"/>
  <c r="CO31" i="34"/>
  <c r="CH31" i="34"/>
  <c r="CG31" i="34"/>
  <c r="BZ31" i="34"/>
  <c r="BY31" i="34"/>
  <c r="BX31" i="34"/>
  <c r="BR31" i="34"/>
  <c r="BQ31" i="34"/>
  <c r="BP31" i="34"/>
  <c r="BJ31" i="34"/>
  <c r="BI31" i="34"/>
  <c r="BH31" i="34"/>
  <c r="BB31" i="34"/>
  <c r="BA31" i="34"/>
  <c r="AZ31" i="34"/>
  <c r="AT31" i="34"/>
  <c r="AS31" i="34"/>
  <c r="AR31" i="34"/>
  <c r="AL31" i="34"/>
  <c r="AK31" i="34"/>
  <c r="AJ31" i="34"/>
  <c r="AD31" i="34"/>
  <c r="AC31" i="34"/>
  <c r="AB31" i="34"/>
  <c r="V31" i="34"/>
  <c r="U31" i="34"/>
  <c r="T31" i="34"/>
  <c r="N31" i="34"/>
  <c r="M31" i="34"/>
  <c r="L31" i="34"/>
  <c r="F31" i="34"/>
  <c r="E31" i="34"/>
  <c r="D31" i="34"/>
  <c r="CP30" i="34"/>
  <c r="CO30" i="34"/>
  <c r="CH30" i="34"/>
  <c r="CG30" i="34"/>
  <c r="CF30" i="34"/>
  <c r="BZ30" i="34"/>
  <c r="BY30" i="34"/>
  <c r="BX30" i="34"/>
  <c r="BR30" i="34"/>
  <c r="BQ30" i="34"/>
  <c r="BP30" i="34"/>
  <c r="BJ30" i="34"/>
  <c r="BI30" i="34"/>
  <c r="BH30" i="34"/>
  <c r="BB30" i="34"/>
  <c r="BA30" i="34"/>
  <c r="AZ30" i="34"/>
  <c r="AT30" i="34"/>
  <c r="AS30" i="34"/>
  <c r="AR30" i="34"/>
  <c r="AL30" i="34"/>
  <c r="AK30" i="34"/>
  <c r="AJ30" i="34"/>
  <c r="AD30" i="34"/>
  <c r="AC30" i="34"/>
  <c r="AB30" i="34"/>
  <c r="V30" i="34"/>
  <c r="U30" i="34"/>
  <c r="T30" i="34"/>
  <c r="N30" i="34"/>
  <c r="M30" i="34"/>
  <c r="L30" i="34"/>
  <c r="F30" i="34"/>
  <c r="E30" i="34"/>
  <c r="D30" i="34"/>
  <c r="CP29" i="34"/>
  <c r="CO29" i="34"/>
  <c r="CH29" i="34"/>
  <c r="CG29" i="34"/>
  <c r="CF29" i="34"/>
  <c r="BZ29" i="34"/>
  <c r="BY29" i="34"/>
  <c r="BX29" i="34"/>
  <c r="BR29" i="34"/>
  <c r="BQ29" i="34"/>
  <c r="BP29" i="34"/>
  <c r="BJ29" i="34"/>
  <c r="BI29" i="34"/>
  <c r="BH29" i="34"/>
  <c r="BB29" i="34"/>
  <c r="BA29" i="34"/>
  <c r="AZ29" i="34"/>
  <c r="AT29" i="34"/>
  <c r="AS29" i="34"/>
  <c r="AR29" i="34"/>
  <c r="AL29" i="34"/>
  <c r="AK29" i="34"/>
  <c r="AJ29" i="34"/>
  <c r="AD29" i="34"/>
  <c r="AC29" i="34"/>
  <c r="AB29" i="34"/>
  <c r="V29" i="34"/>
  <c r="U29" i="34"/>
  <c r="T29" i="34"/>
  <c r="N29" i="34"/>
  <c r="M29" i="34"/>
  <c r="L29" i="34"/>
  <c r="F29" i="34"/>
  <c r="E29" i="34"/>
  <c r="D29" i="34"/>
  <c r="CP28" i="34"/>
  <c r="CO28" i="34"/>
  <c r="CN28" i="34"/>
  <c r="CH28" i="34"/>
  <c r="CG28" i="34"/>
  <c r="BZ28" i="34"/>
  <c r="BY28" i="34"/>
  <c r="BX28" i="34"/>
  <c r="BR28" i="34"/>
  <c r="BQ28" i="34"/>
  <c r="BP28" i="34"/>
  <c r="BJ28" i="34"/>
  <c r="BI28" i="34"/>
  <c r="BH28" i="34"/>
  <c r="BB28" i="34"/>
  <c r="BA28" i="34"/>
  <c r="AZ28" i="34"/>
  <c r="AT28" i="34"/>
  <c r="AS28" i="34"/>
  <c r="AR28" i="34"/>
  <c r="AL28" i="34"/>
  <c r="AK28" i="34"/>
  <c r="AJ28" i="34"/>
  <c r="AD28" i="34"/>
  <c r="AC28" i="34"/>
  <c r="AB28" i="34"/>
  <c r="V28" i="34"/>
  <c r="U28" i="34"/>
  <c r="T28" i="34"/>
  <c r="N28" i="34"/>
  <c r="M28" i="34"/>
  <c r="L28" i="34"/>
  <c r="F28" i="34"/>
  <c r="E28" i="34"/>
  <c r="D28" i="34"/>
  <c r="CP27" i="34"/>
  <c r="CO27" i="34"/>
  <c r="CN27" i="34"/>
  <c r="CH27" i="34"/>
  <c r="CG27" i="34"/>
  <c r="BZ27" i="34"/>
  <c r="BY27" i="34"/>
  <c r="BX27" i="34"/>
  <c r="BR27" i="34"/>
  <c r="BQ27" i="34"/>
  <c r="BP27" i="34"/>
  <c r="BJ27" i="34"/>
  <c r="BI27" i="34"/>
  <c r="BH27" i="34"/>
  <c r="BB27" i="34"/>
  <c r="BA27" i="34"/>
  <c r="AZ27" i="34"/>
  <c r="AT27" i="34"/>
  <c r="AS27" i="34"/>
  <c r="AR27" i="34"/>
  <c r="AL27" i="34"/>
  <c r="AK27" i="34"/>
  <c r="AJ27" i="34"/>
  <c r="AD27" i="34"/>
  <c r="AC27" i="34"/>
  <c r="AB27" i="34"/>
  <c r="V27" i="34"/>
  <c r="U27" i="34"/>
  <c r="T27" i="34"/>
  <c r="N27" i="34"/>
  <c r="M27" i="34"/>
  <c r="L27" i="34"/>
  <c r="F27" i="34"/>
  <c r="E27" i="34"/>
  <c r="D27" i="34"/>
  <c r="CP26" i="34"/>
  <c r="CO26" i="34"/>
  <c r="CH26" i="34"/>
  <c r="CG26" i="34"/>
  <c r="BZ26" i="34"/>
  <c r="BY26" i="34"/>
  <c r="BX26" i="34"/>
  <c r="BR26" i="34"/>
  <c r="BQ26" i="34"/>
  <c r="BP26" i="34"/>
  <c r="BJ26" i="34"/>
  <c r="BI26" i="34"/>
  <c r="BH26" i="34"/>
  <c r="BB26" i="34"/>
  <c r="BA26" i="34"/>
  <c r="AZ26" i="34"/>
  <c r="AT26" i="34"/>
  <c r="AS26" i="34"/>
  <c r="AR26" i="34"/>
  <c r="AL26" i="34"/>
  <c r="AK26" i="34"/>
  <c r="AJ26" i="34"/>
  <c r="AD26" i="34"/>
  <c r="AC26" i="34"/>
  <c r="AB26" i="34"/>
  <c r="V26" i="34"/>
  <c r="U26" i="34"/>
  <c r="T26" i="34"/>
  <c r="N26" i="34"/>
  <c r="M26" i="34"/>
  <c r="L26" i="34"/>
  <c r="F26" i="34"/>
  <c r="E26" i="34"/>
  <c r="D26" i="34"/>
  <c r="CP25" i="34"/>
  <c r="CO25" i="34"/>
  <c r="CH25" i="34"/>
  <c r="CG25" i="34"/>
  <c r="BZ25" i="34"/>
  <c r="BY25" i="34"/>
  <c r="BX25" i="34"/>
  <c r="BR25" i="34"/>
  <c r="BQ25" i="34"/>
  <c r="BP25" i="34"/>
  <c r="BJ25" i="34"/>
  <c r="BI25" i="34"/>
  <c r="BH25" i="34"/>
  <c r="BB25" i="34"/>
  <c r="BA25" i="34"/>
  <c r="AZ25" i="34"/>
  <c r="AT25" i="34"/>
  <c r="AS25" i="34"/>
  <c r="AR25" i="34"/>
  <c r="AL25" i="34"/>
  <c r="AK25" i="34"/>
  <c r="AJ25" i="34"/>
  <c r="AD25" i="34"/>
  <c r="AC25" i="34"/>
  <c r="AB25" i="34"/>
  <c r="V25" i="34"/>
  <c r="U25" i="34"/>
  <c r="T25" i="34"/>
  <c r="N25" i="34"/>
  <c r="M25" i="34"/>
  <c r="L25" i="34"/>
  <c r="F25" i="34"/>
  <c r="E25" i="34"/>
  <c r="D25" i="34"/>
  <c r="CP24" i="34"/>
  <c r="CO24" i="34"/>
  <c r="CH24" i="34"/>
  <c r="CG24" i="34"/>
  <c r="BZ24" i="34"/>
  <c r="BY24" i="34"/>
  <c r="BX24" i="34"/>
  <c r="BR24" i="34"/>
  <c r="BQ24" i="34"/>
  <c r="BP24" i="34"/>
  <c r="BJ24" i="34"/>
  <c r="BI24" i="34"/>
  <c r="BH24" i="34"/>
  <c r="BB24" i="34"/>
  <c r="BA24" i="34"/>
  <c r="AZ24" i="34"/>
  <c r="AT24" i="34"/>
  <c r="AS24" i="34"/>
  <c r="AR24" i="34"/>
  <c r="AL24" i="34"/>
  <c r="AK24" i="34"/>
  <c r="AJ24" i="34"/>
  <c r="AD24" i="34"/>
  <c r="AC24" i="34"/>
  <c r="AB24" i="34"/>
  <c r="V24" i="34"/>
  <c r="U24" i="34"/>
  <c r="T24" i="34"/>
  <c r="N24" i="34"/>
  <c r="M24" i="34"/>
  <c r="L24" i="34"/>
  <c r="F24" i="34"/>
  <c r="E24" i="34"/>
  <c r="D24" i="34"/>
  <c r="CP23" i="34"/>
  <c r="CO23" i="34"/>
  <c r="CH23" i="34"/>
  <c r="CG23" i="34"/>
  <c r="CF23" i="34"/>
  <c r="BZ23" i="34"/>
  <c r="BY23" i="34"/>
  <c r="BX23" i="34"/>
  <c r="BR23" i="34"/>
  <c r="BQ23" i="34"/>
  <c r="BP23" i="34"/>
  <c r="BJ23" i="34"/>
  <c r="BI23" i="34"/>
  <c r="BH23" i="34"/>
  <c r="BB23" i="34"/>
  <c r="BA23" i="34"/>
  <c r="AZ23" i="34"/>
  <c r="AT23" i="34"/>
  <c r="AS23" i="34"/>
  <c r="AR23" i="34"/>
  <c r="AL23" i="34"/>
  <c r="AK23" i="34"/>
  <c r="AJ23" i="34"/>
  <c r="AD23" i="34"/>
  <c r="AC23" i="34"/>
  <c r="AB23" i="34"/>
  <c r="V23" i="34"/>
  <c r="U23" i="34"/>
  <c r="T23" i="34"/>
  <c r="N23" i="34"/>
  <c r="M23" i="34"/>
  <c r="L23" i="34"/>
  <c r="F23" i="34"/>
  <c r="E23" i="34"/>
  <c r="D23" i="34"/>
  <c r="CP22" i="34"/>
  <c r="CH22" i="34"/>
  <c r="CG22" i="34"/>
  <c r="CF22" i="34"/>
  <c r="BZ22" i="34"/>
  <c r="BY22" i="34"/>
  <c r="BX22" i="34"/>
  <c r="BR22" i="34"/>
  <c r="BQ22" i="34"/>
  <c r="BP22" i="34"/>
  <c r="BJ22" i="34"/>
  <c r="BI22" i="34"/>
  <c r="BH22" i="34"/>
  <c r="BB22" i="34"/>
  <c r="BA22" i="34"/>
  <c r="AZ22" i="34"/>
  <c r="AT22" i="34"/>
  <c r="AS22" i="34"/>
  <c r="AR22" i="34"/>
  <c r="AL22" i="34"/>
  <c r="AK22" i="34"/>
  <c r="AJ22" i="34"/>
  <c r="AD22" i="34"/>
  <c r="AC22" i="34"/>
  <c r="AB22" i="34"/>
  <c r="V22" i="34"/>
  <c r="U22" i="34"/>
  <c r="T22" i="34"/>
  <c r="N22" i="34"/>
  <c r="M22" i="34"/>
  <c r="L22" i="34"/>
  <c r="F22" i="34"/>
  <c r="E22" i="34"/>
  <c r="D22" i="34"/>
  <c r="CP21" i="34"/>
  <c r="CO21" i="34"/>
  <c r="CN21" i="34"/>
  <c r="CH21" i="34"/>
  <c r="CG21" i="34"/>
  <c r="BZ21" i="34"/>
  <c r="BY21" i="34"/>
  <c r="BX21" i="34"/>
  <c r="BR21" i="34"/>
  <c r="BQ21" i="34"/>
  <c r="BP21" i="34"/>
  <c r="BJ21" i="34"/>
  <c r="BI21" i="34"/>
  <c r="BH21" i="34"/>
  <c r="BB21" i="34"/>
  <c r="BA21" i="34"/>
  <c r="AZ21" i="34"/>
  <c r="AT21" i="34"/>
  <c r="AS21" i="34"/>
  <c r="AR21" i="34"/>
  <c r="AL21" i="34"/>
  <c r="AK21" i="34"/>
  <c r="AJ21" i="34"/>
  <c r="AD21" i="34"/>
  <c r="AC21" i="34"/>
  <c r="AB21" i="34"/>
  <c r="V21" i="34"/>
  <c r="U21" i="34"/>
  <c r="T21" i="34"/>
  <c r="N21" i="34"/>
  <c r="M21" i="34"/>
  <c r="L21" i="34"/>
  <c r="F21" i="34"/>
  <c r="E21" i="34"/>
  <c r="D21" i="34"/>
  <c r="CP20" i="34"/>
  <c r="CO20" i="34"/>
  <c r="CN20" i="34"/>
  <c r="CH20" i="34"/>
  <c r="CG20" i="34"/>
  <c r="BZ20" i="34"/>
  <c r="BY20" i="34"/>
  <c r="BX20" i="34"/>
  <c r="BR20" i="34"/>
  <c r="BQ20" i="34"/>
  <c r="BP20" i="34"/>
  <c r="BJ20" i="34"/>
  <c r="BI20" i="34"/>
  <c r="BH20" i="34"/>
  <c r="BB20" i="34"/>
  <c r="BA20" i="34"/>
  <c r="AZ20" i="34"/>
  <c r="AT20" i="34"/>
  <c r="AS20" i="34"/>
  <c r="AR20" i="34"/>
  <c r="AL20" i="34"/>
  <c r="AK20" i="34"/>
  <c r="AJ20" i="34"/>
  <c r="AD20" i="34"/>
  <c r="AC20" i="34"/>
  <c r="AB20" i="34"/>
  <c r="V20" i="34"/>
  <c r="U20" i="34"/>
  <c r="T20" i="34"/>
  <c r="N20" i="34"/>
  <c r="M20" i="34"/>
  <c r="L20" i="34"/>
  <c r="F20" i="34"/>
  <c r="E20" i="34"/>
  <c r="D20" i="34"/>
  <c r="CP19" i="34"/>
  <c r="CO19" i="34"/>
  <c r="CH19" i="34"/>
  <c r="CG19" i="34"/>
  <c r="BZ19" i="34"/>
  <c r="BY19" i="34"/>
  <c r="BX19" i="34"/>
  <c r="BR19" i="34"/>
  <c r="BQ19" i="34"/>
  <c r="BP19" i="34"/>
  <c r="BJ19" i="34"/>
  <c r="BI19" i="34"/>
  <c r="BH19" i="34"/>
  <c r="BB19" i="34"/>
  <c r="BA19" i="34"/>
  <c r="AZ19" i="34"/>
  <c r="AT19" i="34"/>
  <c r="AS19" i="34"/>
  <c r="AR19" i="34"/>
  <c r="AL19" i="34"/>
  <c r="AK19" i="34"/>
  <c r="AJ19" i="34"/>
  <c r="AD19" i="34"/>
  <c r="AC19" i="34"/>
  <c r="AB19" i="34"/>
  <c r="V19" i="34"/>
  <c r="U19" i="34"/>
  <c r="T19" i="34"/>
  <c r="N19" i="34"/>
  <c r="M19" i="34"/>
  <c r="L19" i="34"/>
  <c r="F19" i="34"/>
  <c r="E19" i="34"/>
  <c r="D19" i="34"/>
  <c r="CP18" i="34"/>
  <c r="CO18" i="34"/>
  <c r="CH18" i="34"/>
  <c r="CG18" i="34"/>
  <c r="BZ18" i="34"/>
  <c r="BY18" i="34"/>
  <c r="BX18" i="34"/>
  <c r="BR18" i="34"/>
  <c r="BQ18" i="34"/>
  <c r="BP18" i="34"/>
  <c r="BJ18" i="34"/>
  <c r="BI18" i="34"/>
  <c r="BH18" i="34"/>
  <c r="BB18" i="34"/>
  <c r="BA18" i="34"/>
  <c r="AZ18" i="34"/>
  <c r="AT18" i="34"/>
  <c r="AS18" i="34"/>
  <c r="AR18" i="34"/>
  <c r="AL18" i="34"/>
  <c r="AK18" i="34"/>
  <c r="AJ18" i="34"/>
  <c r="AD18" i="34"/>
  <c r="AC18" i="34"/>
  <c r="AB18" i="34"/>
  <c r="V18" i="34"/>
  <c r="U18" i="34"/>
  <c r="T18" i="34"/>
  <c r="N18" i="34"/>
  <c r="M18" i="34"/>
  <c r="L18" i="34"/>
  <c r="F18" i="34"/>
  <c r="E18" i="34"/>
  <c r="D18" i="34"/>
  <c r="CP17" i="34"/>
  <c r="CO17" i="34"/>
  <c r="CH17" i="34"/>
  <c r="CG17" i="34"/>
  <c r="BZ17" i="34"/>
  <c r="BY17" i="34"/>
  <c r="BX17" i="34"/>
  <c r="BR17" i="34"/>
  <c r="BQ17" i="34"/>
  <c r="BP17" i="34"/>
  <c r="BJ17" i="34"/>
  <c r="BI17" i="34"/>
  <c r="BH17" i="34"/>
  <c r="BB17" i="34"/>
  <c r="BA17" i="34"/>
  <c r="AZ17" i="34"/>
  <c r="AT17" i="34"/>
  <c r="AS17" i="34"/>
  <c r="AR17" i="34"/>
  <c r="AL17" i="34"/>
  <c r="AK17" i="34"/>
  <c r="AJ17" i="34"/>
  <c r="AD17" i="34"/>
  <c r="AC17" i="34"/>
  <c r="AB17" i="34"/>
  <c r="V17" i="34"/>
  <c r="U17" i="34"/>
  <c r="T17" i="34"/>
  <c r="N17" i="34"/>
  <c r="M17" i="34"/>
  <c r="L17" i="34"/>
  <c r="F17" i="34"/>
  <c r="E17" i="34"/>
  <c r="D17" i="34"/>
  <c r="CP16" i="34"/>
  <c r="CO16" i="34"/>
  <c r="CH16" i="34"/>
  <c r="CG16" i="34"/>
  <c r="CF16" i="34"/>
  <c r="BZ16" i="34"/>
  <c r="BY16" i="34"/>
  <c r="BX16" i="34"/>
  <c r="BR16" i="34"/>
  <c r="BQ16" i="34"/>
  <c r="BP16" i="34"/>
  <c r="BJ16" i="34"/>
  <c r="BI16" i="34"/>
  <c r="BH16" i="34"/>
  <c r="BB16" i="34"/>
  <c r="BA16" i="34"/>
  <c r="AZ16" i="34"/>
  <c r="AT16" i="34"/>
  <c r="AS16" i="34"/>
  <c r="AR16" i="34"/>
  <c r="AL16" i="34"/>
  <c r="AK16" i="34"/>
  <c r="AJ16" i="34"/>
  <c r="AD16" i="34"/>
  <c r="AC16" i="34"/>
  <c r="AB16" i="34"/>
  <c r="V16" i="34"/>
  <c r="U16" i="34"/>
  <c r="T16" i="34"/>
  <c r="N16" i="34"/>
  <c r="M16" i="34"/>
  <c r="L16" i="34"/>
  <c r="F16" i="34"/>
  <c r="E16" i="34"/>
  <c r="D16" i="34"/>
  <c r="CP15" i="34"/>
  <c r="CO15" i="34"/>
  <c r="CH15" i="34"/>
  <c r="CG15" i="34"/>
  <c r="CF15" i="34"/>
  <c r="BZ15" i="34"/>
  <c r="BY15" i="34"/>
  <c r="BX15" i="34"/>
  <c r="BR15" i="34"/>
  <c r="BQ15" i="34"/>
  <c r="BP15" i="34"/>
  <c r="BJ15" i="34"/>
  <c r="BI15" i="34"/>
  <c r="BH15" i="34"/>
  <c r="BB15" i="34"/>
  <c r="BA15" i="34"/>
  <c r="AZ15" i="34"/>
  <c r="AT15" i="34"/>
  <c r="AS15" i="34"/>
  <c r="AR15" i="34"/>
  <c r="AL15" i="34"/>
  <c r="AK15" i="34"/>
  <c r="AJ15" i="34"/>
  <c r="AD15" i="34"/>
  <c r="AC15" i="34"/>
  <c r="AB15" i="34"/>
  <c r="V15" i="34"/>
  <c r="U15" i="34"/>
  <c r="T15" i="34"/>
  <c r="N15" i="34"/>
  <c r="M15" i="34"/>
  <c r="L15" i="34"/>
  <c r="F15" i="34"/>
  <c r="E15" i="34"/>
  <c r="D15" i="34"/>
  <c r="CP14" i="34"/>
  <c r="CO14" i="34"/>
  <c r="CN14" i="34"/>
  <c r="CH14" i="34"/>
  <c r="CG14" i="34"/>
  <c r="CF14" i="34"/>
  <c r="BZ14" i="34"/>
  <c r="BY14" i="34"/>
  <c r="BX14" i="34"/>
  <c r="BR14" i="34"/>
  <c r="BQ14" i="34"/>
  <c r="BP14" i="34"/>
  <c r="BJ14" i="34"/>
  <c r="BI14" i="34"/>
  <c r="BH14" i="34"/>
  <c r="BB14" i="34"/>
  <c r="BA14" i="34"/>
  <c r="AZ14" i="34"/>
  <c r="AT14" i="34"/>
  <c r="AS14" i="34"/>
  <c r="AR14" i="34"/>
  <c r="AL14" i="34"/>
  <c r="AK14" i="34"/>
  <c r="AJ14" i="34"/>
  <c r="AD14" i="34"/>
  <c r="AC14" i="34"/>
  <c r="AB14" i="34"/>
  <c r="V14" i="34"/>
  <c r="U14" i="34"/>
  <c r="T14" i="34"/>
  <c r="N14" i="34"/>
  <c r="M14" i="34"/>
  <c r="L14" i="34"/>
  <c r="F14" i="34"/>
  <c r="E14" i="34"/>
  <c r="D14" i="34"/>
  <c r="CP13" i="34"/>
  <c r="CO13" i="34"/>
  <c r="CN13" i="34"/>
  <c r="CH13" i="34"/>
  <c r="CG13" i="34"/>
  <c r="CF13" i="34"/>
  <c r="BZ13" i="34"/>
  <c r="BY13" i="34"/>
  <c r="BX13" i="34"/>
  <c r="BR13" i="34"/>
  <c r="BQ13" i="34"/>
  <c r="BP13" i="34"/>
  <c r="BJ13" i="34"/>
  <c r="BI13" i="34"/>
  <c r="BH13" i="34"/>
  <c r="BB13" i="34"/>
  <c r="BA13" i="34"/>
  <c r="AZ13" i="34"/>
  <c r="AT13" i="34"/>
  <c r="AS13" i="34"/>
  <c r="AR13" i="34"/>
  <c r="AL13" i="34"/>
  <c r="AK13" i="34"/>
  <c r="AJ13" i="34"/>
  <c r="AD13" i="34"/>
  <c r="AC13" i="34"/>
  <c r="AB13" i="34"/>
  <c r="V13" i="34"/>
  <c r="U13" i="34"/>
  <c r="T13" i="34"/>
  <c r="N13" i="34"/>
  <c r="M13" i="34"/>
  <c r="L13" i="34"/>
  <c r="F13" i="34"/>
  <c r="E13" i="34"/>
  <c r="D13" i="34"/>
  <c r="CP12" i="34"/>
  <c r="CN12" i="34"/>
  <c r="CH12" i="34"/>
  <c r="CG12" i="34"/>
  <c r="CF12" i="34"/>
  <c r="BZ12" i="34"/>
  <c r="BY12" i="34"/>
  <c r="BX12" i="34"/>
  <c r="BR12" i="34"/>
  <c r="BQ12" i="34"/>
  <c r="BP12" i="34"/>
  <c r="BJ12" i="34"/>
  <c r="BI12" i="34"/>
  <c r="BH12" i="34"/>
  <c r="BB12" i="34"/>
  <c r="BA12" i="34"/>
  <c r="AZ12" i="34"/>
  <c r="AT12" i="34"/>
  <c r="AS12" i="34"/>
  <c r="AR12" i="34"/>
  <c r="AL12" i="34"/>
  <c r="AK12" i="34"/>
  <c r="AJ12" i="34"/>
  <c r="AD12" i="34"/>
  <c r="AC12" i="34"/>
  <c r="AB12" i="34"/>
  <c r="V12" i="34"/>
  <c r="U12" i="34"/>
  <c r="T12" i="34"/>
  <c r="N12" i="34"/>
  <c r="M12" i="34"/>
  <c r="L12" i="34"/>
  <c r="F12" i="34"/>
  <c r="E12" i="34"/>
  <c r="D12" i="34"/>
  <c r="CP11" i="34"/>
  <c r="CN11" i="34"/>
  <c r="CH11" i="34"/>
  <c r="CG11" i="34"/>
  <c r="CF11" i="34"/>
  <c r="BZ11" i="34"/>
  <c r="BY11" i="34"/>
  <c r="BX11" i="34"/>
  <c r="BR11" i="34"/>
  <c r="BQ11" i="34"/>
  <c r="BP11" i="34"/>
  <c r="BJ11" i="34"/>
  <c r="BI11" i="34"/>
  <c r="BH11" i="34"/>
  <c r="BB11" i="34"/>
  <c r="BA11" i="34"/>
  <c r="AZ11" i="34"/>
  <c r="AT11" i="34"/>
  <c r="AS11" i="34"/>
  <c r="AR11" i="34"/>
  <c r="AL11" i="34"/>
  <c r="AK11" i="34"/>
  <c r="AJ11" i="34"/>
  <c r="AD11" i="34"/>
  <c r="AC11" i="34"/>
  <c r="AB11" i="34"/>
  <c r="V11" i="34"/>
  <c r="U11" i="34"/>
  <c r="T11" i="34"/>
  <c r="N11" i="34"/>
  <c r="M11" i="34"/>
  <c r="L11" i="34"/>
  <c r="F11" i="34"/>
  <c r="E11" i="34"/>
  <c r="D11" i="34"/>
  <c r="CP10" i="34"/>
  <c r="CN10" i="34"/>
  <c r="CH10" i="34"/>
  <c r="CG10" i="34"/>
  <c r="CF10" i="34"/>
  <c r="BZ10" i="34"/>
  <c r="BY10" i="34"/>
  <c r="BX10" i="34"/>
  <c r="BR10" i="34"/>
  <c r="BQ10" i="34"/>
  <c r="BP10" i="34"/>
  <c r="BJ10" i="34"/>
  <c r="BI10" i="34"/>
  <c r="BH10" i="34"/>
  <c r="BB10" i="34"/>
  <c r="BA10" i="34"/>
  <c r="AZ10" i="34"/>
  <c r="AT10" i="34"/>
  <c r="AS10" i="34"/>
  <c r="AR10" i="34"/>
  <c r="AL10" i="34"/>
  <c r="AK10" i="34"/>
  <c r="AJ10" i="34"/>
  <c r="AD10" i="34"/>
  <c r="AC10" i="34"/>
  <c r="AB10" i="34"/>
  <c r="V10" i="34"/>
  <c r="U10" i="34"/>
  <c r="T10" i="34"/>
  <c r="N10" i="34"/>
  <c r="M10" i="34"/>
  <c r="L10" i="34"/>
  <c r="F10" i="34"/>
  <c r="E10" i="34"/>
  <c r="D10" i="34"/>
  <c r="CP9" i="34"/>
  <c r="CN9" i="34"/>
  <c r="CH9" i="34"/>
  <c r="CG9" i="34"/>
  <c r="CF9" i="34"/>
  <c r="BZ9" i="34"/>
  <c r="BY9" i="34"/>
  <c r="BX9" i="34"/>
  <c r="BR9" i="34"/>
  <c r="BQ9" i="34"/>
  <c r="BP9" i="34"/>
  <c r="BJ9" i="34"/>
  <c r="BI9" i="34"/>
  <c r="BH9" i="34"/>
  <c r="BB9" i="34"/>
  <c r="BA9" i="34"/>
  <c r="AZ9" i="34"/>
  <c r="AT9" i="34"/>
  <c r="AS9" i="34"/>
  <c r="AR9" i="34"/>
  <c r="AL9" i="34"/>
  <c r="AK9" i="34"/>
  <c r="AJ9" i="34"/>
  <c r="AD9" i="34"/>
  <c r="AC9" i="34"/>
  <c r="AB9" i="34"/>
  <c r="V9" i="34"/>
  <c r="U9" i="34"/>
  <c r="T9" i="34"/>
  <c r="N9" i="34"/>
  <c r="M9" i="34"/>
  <c r="L9" i="34"/>
  <c r="F9" i="34"/>
  <c r="E9" i="34"/>
  <c r="D9" i="34"/>
  <c r="CP8" i="34"/>
  <c r="CN8" i="34"/>
  <c r="CH8" i="34"/>
  <c r="CG8" i="34"/>
  <c r="CF8" i="34"/>
  <c r="BZ8" i="34"/>
  <c r="BY8" i="34"/>
  <c r="BX8" i="34"/>
  <c r="BR8" i="34"/>
  <c r="BQ8" i="34"/>
  <c r="BP8" i="34"/>
  <c r="BJ8" i="34"/>
  <c r="BI8" i="34"/>
  <c r="BH8" i="34"/>
  <c r="BB8" i="34"/>
  <c r="BA8" i="34"/>
  <c r="AZ8" i="34"/>
  <c r="AT8" i="34"/>
  <c r="AS8" i="34"/>
  <c r="AR8" i="34"/>
  <c r="AL8" i="34"/>
  <c r="AK8" i="34"/>
  <c r="AJ8" i="34"/>
  <c r="AD8" i="34"/>
  <c r="AC8" i="34"/>
  <c r="AB8" i="34"/>
  <c r="V8" i="34"/>
  <c r="U8" i="34"/>
  <c r="T8" i="34"/>
  <c r="N8" i="34"/>
  <c r="M8" i="34"/>
  <c r="L8" i="34"/>
  <c r="F8" i="34"/>
  <c r="E8" i="34"/>
  <c r="D8" i="34"/>
  <c r="CP7" i="34"/>
  <c r="CO7" i="34"/>
  <c r="CN7" i="34"/>
  <c r="CH7" i="34"/>
  <c r="CG7" i="34"/>
  <c r="CF7" i="34"/>
  <c r="BZ7" i="34"/>
  <c r="BY7" i="34"/>
  <c r="BX7" i="34"/>
  <c r="BR7" i="34"/>
  <c r="BQ7" i="34"/>
  <c r="BP7" i="34"/>
  <c r="BJ7" i="34"/>
  <c r="BI7" i="34"/>
  <c r="BH7" i="34"/>
  <c r="BB7" i="34"/>
  <c r="BA7" i="34"/>
  <c r="AZ7" i="34"/>
  <c r="AT7" i="34"/>
  <c r="AS7" i="34"/>
  <c r="AR7" i="34"/>
  <c r="AL7" i="34"/>
  <c r="AK7" i="34"/>
  <c r="AJ7" i="34"/>
  <c r="AD7" i="34"/>
  <c r="AC7" i="34"/>
  <c r="AB7" i="34"/>
  <c r="V7" i="34"/>
  <c r="U7" i="34"/>
  <c r="T7" i="34"/>
  <c r="N7" i="34"/>
  <c r="M7" i="34"/>
  <c r="L7" i="34"/>
  <c r="F7" i="34"/>
  <c r="E7" i="34"/>
  <c r="D7" i="34"/>
  <c r="CP6" i="34"/>
  <c r="CO6" i="34"/>
  <c r="CN6" i="34"/>
  <c r="CH6" i="34"/>
  <c r="CG6" i="34"/>
  <c r="CF6" i="34"/>
  <c r="BZ6" i="34"/>
  <c r="BY6" i="34"/>
  <c r="BX6" i="34"/>
  <c r="BR6" i="34"/>
  <c r="BQ6" i="34"/>
  <c r="BP6" i="34"/>
  <c r="BJ6" i="34"/>
  <c r="BI6" i="34"/>
  <c r="BH6" i="34"/>
  <c r="BB6" i="34"/>
  <c r="BA6" i="34"/>
  <c r="AZ6" i="34"/>
  <c r="AT6" i="34"/>
  <c r="AS6" i="34"/>
  <c r="AR6" i="34"/>
  <c r="AL6" i="34"/>
  <c r="AK6" i="34"/>
  <c r="AJ6" i="34"/>
  <c r="AD6" i="34"/>
  <c r="AC6" i="34"/>
  <c r="AB6" i="34"/>
  <c r="V6" i="34"/>
  <c r="U6" i="34"/>
  <c r="T6" i="34"/>
  <c r="N6" i="34"/>
  <c r="M6" i="34"/>
  <c r="L6" i="34"/>
  <c r="F6" i="34"/>
  <c r="E6" i="34"/>
  <c r="D6" i="34"/>
  <c r="CP5" i="34"/>
  <c r="CO5" i="34"/>
  <c r="CH5" i="34"/>
  <c r="CG5" i="34"/>
  <c r="CF5" i="34"/>
  <c r="BZ5" i="34"/>
  <c r="BY5" i="34"/>
  <c r="BX5" i="34"/>
  <c r="BR5" i="34"/>
  <c r="BQ5" i="34"/>
  <c r="BP5" i="34"/>
  <c r="BJ5" i="34"/>
  <c r="BI5" i="34"/>
  <c r="BH5" i="34"/>
  <c r="BB5" i="34"/>
  <c r="BA5" i="34"/>
  <c r="AZ5" i="34"/>
  <c r="AT5" i="34"/>
  <c r="AS5" i="34"/>
  <c r="AR5" i="34"/>
  <c r="AL5" i="34"/>
  <c r="AK5" i="34"/>
  <c r="AJ5" i="34"/>
  <c r="AD5" i="34"/>
  <c r="AC5" i="34"/>
  <c r="AB5" i="34"/>
  <c r="V5" i="34"/>
  <c r="U5" i="34"/>
  <c r="T5" i="34"/>
  <c r="N5" i="34"/>
  <c r="M5" i="34"/>
  <c r="L5" i="34"/>
  <c r="F5" i="34"/>
  <c r="E5" i="34"/>
  <c r="D5" i="34"/>
  <c r="CP4" i="34"/>
  <c r="CO4" i="34"/>
  <c r="CH4" i="34"/>
  <c r="CG4" i="34"/>
  <c r="CF4" i="34"/>
  <c r="BZ4" i="34"/>
  <c r="BY4" i="34"/>
  <c r="BX4" i="34"/>
  <c r="BR4" i="34"/>
  <c r="BQ4" i="34"/>
  <c r="BP4" i="34"/>
  <c r="BJ4" i="34"/>
  <c r="BI4" i="34"/>
  <c r="BH4" i="34"/>
  <c r="BB4" i="34"/>
  <c r="BA4" i="34"/>
  <c r="AZ4" i="34"/>
  <c r="AT4" i="34"/>
  <c r="AS4" i="34"/>
  <c r="AR4" i="34"/>
  <c r="AL4" i="34"/>
  <c r="AK4" i="34"/>
  <c r="AJ4" i="34"/>
  <c r="AD4" i="34"/>
  <c r="AC4" i="34"/>
  <c r="AB4" i="34"/>
  <c r="V4" i="34"/>
  <c r="U4" i="34"/>
  <c r="T4" i="34"/>
  <c r="N4" i="34"/>
  <c r="M4" i="34"/>
  <c r="L4" i="34"/>
  <c r="F4" i="34"/>
  <c r="E4" i="34"/>
  <c r="D4" i="34"/>
  <c r="B4" i="34"/>
  <c r="B5" i="34" s="1"/>
  <c r="B6" i="34" s="1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CP3" i="34"/>
  <c r="CO3" i="34"/>
  <c r="CH3" i="34"/>
  <c r="CG3" i="34"/>
  <c r="CG34" i="34" s="1"/>
  <c r="CJ36" i="34" s="1"/>
  <c r="CD36" i="34" s="1"/>
  <c r="CF3" i="34"/>
  <c r="BZ3" i="34"/>
  <c r="BZ34" i="34" s="1"/>
  <c r="BY3" i="34"/>
  <c r="BY34" i="34" s="1"/>
  <c r="CB36" i="34" s="1"/>
  <c r="BV36" i="34" s="1"/>
  <c r="BX3" i="34"/>
  <c r="BX34" i="34" s="1"/>
  <c r="CB35" i="34" s="1"/>
  <c r="BR3" i="34"/>
  <c r="BQ3" i="34"/>
  <c r="BQ34" i="34" s="1"/>
  <c r="BT36" i="34" s="1"/>
  <c r="BN36" i="34" s="1"/>
  <c r="BP3" i="34"/>
  <c r="BP34" i="34" s="1"/>
  <c r="BT35" i="34" s="1"/>
  <c r="BJ3" i="34"/>
  <c r="BJ34" i="34" s="1"/>
  <c r="BI3" i="34"/>
  <c r="BH3" i="34"/>
  <c r="BH34" i="34" s="1"/>
  <c r="BL35" i="34" s="1"/>
  <c r="BB3" i="34"/>
  <c r="BB34" i="34" s="1"/>
  <c r="BA3" i="34"/>
  <c r="BA34" i="34" s="1"/>
  <c r="BD36" i="34" s="1"/>
  <c r="AX36" i="34" s="1"/>
  <c r="AZ3" i="34"/>
  <c r="AT3" i="34"/>
  <c r="AT34" i="34" s="1"/>
  <c r="AS3" i="34"/>
  <c r="AS34" i="34" s="1"/>
  <c r="AV36" i="34" s="1"/>
  <c r="AP36" i="34" s="1"/>
  <c r="AR3" i="34"/>
  <c r="AR34" i="34" s="1"/>
  <c r="AV35" i="34" s="1"/>
  <c r="AL3" i="34"/>
  <c r="AK3" i="34"/>
  <c r="AJ3" i="34"/>
  <c r="AD3" i="34"/>
  <c r="AD34" i="34" s="1"/>
  <c r="AC3" i="34"/>
  <c r="AB3" i="34"/>
  <c r="AB34" i="34" s="1"/>
  <c r="AF35" i="34" s="1"/>
  <c r="V3" i="34"/>
  <c r="U3" i="34"/>
  <c r="T3" i="34"/>
  <c r="N3" i="34"/>
  <c r="M3" i="34"/>
  <c r="L3" i="34"/>
  <c r="I3" i="34"/>
  <c r="F3" i="34"/>
  <c r="E3" i="34"/>
  <c r="D3" i="34"/>
  <c r="CF33" i="33"/>
  <c r="CE33" i="33"/>
  <c r="CD33" i="33"/>
  <c r="CC33" i="33"/>
  <c r="BZ33" i="33"/>
  <c r="BY33" i="33"/>
  <c r="BX33" i="33"/>
  <c r="BW33" i="33"/>
  <c r="BV33" i="33"/>
  <c r="BR33" i="33"/>
  <c r="BQ33" i="33"/>
  <c r="BP33" i="33"/>
  <c r="BO33" i="33"/>
  <c r="BL33" i="33"/>
  <c r="BK33" i="33"/>
  <c r="BJ33" i="33"/>
  <c r="BI33" i="33"/>
  <c r="BH33" i="33"/>
  <c r="BD33" i="33"/>
  <c r="BC33" i="33"/>
  <c r="BB33" i="33"/>
  <c r="BA33" i="33"/>
  <c r="AW33" i="33"/>
  <c r="AT33" i="33" s="1"/>
  <c r="AV33" i="33"/>
  <c r="AU33" i="33"/>
  <c r="AQ33" i="33"/>
  <c r="AP33" i="33"/>
  <c r="AO33" i="33"/>
  <c r="AN33" i="33"/>
  <c r="AM33" i="33"/>
  <c r="AI33" i="33"/>
  <c r="AH33" i="33"/>
  <c r="AG33" i="33"/>
  <c r="AF33" i="33"/>
  <c r="AC33" i="33"/>
  <c r="AB33" i="33"/>
  <c r="AA33" i="33"/>
  <c r="Z33" i="33"/>
  <c r="Y33" i="33"/>
  <c r="U33" i="33"/>
  <c r="T33" i="33"/>
  <c r="S33" i="33"/>
  <c r="R33" i="33"/>
  <c r="O33" i="33"/>
  <c r="N33" i="33"/>
  <c r="M33" i="33"/>
  <c r="L33" i="33"/>
  <c r="K33" i="33"/>
  <c r="G33" i="33"/>
  <c r="F33" i="33"/>
  <c r="E33" i="33"/>
  <c r="D33" i="33"/>
  <c r="CF32" i="33"/>
  <c r="CE32" i="33"/>
  <c r="CD32" i="33"/>
  <c r="CC32" i="33"/>
  <c r="BY32" i="33"/>
  <c r="BX32" i="33"/>
  <c r="BW32" i="33"/>
  <c r="BV32" i="33"/>
  <c r="BR32" i="33"/>
  <c r="BQ32" i="33"/>
  <c r="BP32" i="33"/>
  <c r="BO32" i="33"/>
  <c r="BK32" i="33"/>
  <c r="BJ32" i="33"/>
  <c r="BI32" i="33"/>
  <c r="BH32" i="33"/>
  <c r="BD32" i="33"/>
  <c r="BC32" i="33"/>
  <c r="BB32" i="33"/>
  <c r="BA32" i="33"/>
  <c r="AW32" i="33"/>
  <c r="AT32" i="33" s="1"/>
  <c r="AV32" i="33"/>
  <c r="AU32" i="33"/>
  <c r="AP32" i="33"/>
  <c r="AO32" i="33"/>
  <c r="AN32" i="33"/>
  <c r="AM32" i="33"/>
  <c r="AI32" i="33"/>
  <c r="AH32" i="33"/>
  <c r="AG32" i="33"/>
  <c r="AF32" i="33"/>
  <c r="AB32" i="33"/>
  <c r="AA32" i="33"/>
  <c r="Z32" i="33"/>
  <c r="Y32" i="33"/>
  <c r="U32" i="33"/>
  <c r="T32" i="33"/>
  <c r="S32" i="33"/>
  <c r="R32" i="33"/>
  <c r="O32" i="33"/>
  <c r="N32" i="33"/>
  <c r="M32" i="33"/>
  <c r="L32" i="33"/>
  <c r="K32" i="33"/>
  <c r="G32" i="33"/>
  <c r="F32" i="33"/>
  <c r="E32" i="33"/>
  <c r="D32" i="33"/>
  <c r="CF31" i="33"/>
  <c r="CE31" i="33"/>
  <c r="CD31" i="33"/>
  <c r="CC31" i="33"/>
  <c r="BY31" i="33"/>
  <c r="BX31" i="33"/>
  <c r="BW31" i="33"/>
  <c r="BV31" i="33"/>
  <c r="BR31" i="33"/>
  <c r="BQ31" i="33"/>
  <c r="BP31" i="33"/>
  <c r="BO31" i="33"/>
  <c r="BK31" i="33"/>
  <c r="BJ31" i="33"/>
  <c r="BI31" i="33"/>
  <c r="BH31" i="33"/>
  <c r="BD31" i="33"/>
  <c r="BC31" i="33"/>
  <c r="BB31" i="33"/>
  <c r="BA31" i="33"/>
  <c r="AW31" i="33"/>
  <c r="AV31" i="33"/>
  <c r="AU31" i="33"/>
  <c r="AT31" i="33"/>
  <c r="AP31" i="33"/>
  <c r="AO31" i="33"/>
  <c r="AN31" i="33"/>
  <c r="AM31" i="33"/>
  <c r="AI31" i="33"/>
  <c r="AH31" i="33"/>
  <c r="AG31" i="33"/>
  <c r="AF31" i="33"/>
  <c r="AB31" i="33"/>
  <c r="AA31" i="33"/>
  <c r="Z31" i="33"/>
  <c r="Y31" i="33"/>
  <c r="U31" i="33"/>
  <c r="T31" i="33"/>
  <c r="S31" i="33"/>
  <c r="R31" i="33"/>
  <c r="N31" i="33"/>
  <c r="M31" i="33"/>
  <c r="L31" i="33"/>
  <c r="K31" i="33"/>
  <c r="G31" i="33"/>
  <c r="F31" i="33"/>
  <c r="E31" i="33"/>
  <c r="D31" i="33"/>
  <c r="CF30" i="33"/>
  <c r="CE30" i="33"/>
  <c r="CD30" i="33"/>
  <c r="CC30" i="33"/>
  <c r="BY30" i="33"/>
  <c r="BX30" i="33"/>
  <c r="BW30" i="33"/>
  <c r="BV30" i="33"/>
  <c r="BR30" i="33"/>
  <c r="BQ30" i="33"/>
  <c r="BP30" i="33"/>
  <c r="BO30" i="33"/>
  <c r="BK30" i="33"/>
  <c r="BJ30" i="33"/>
  <c r="BI30" i="33"/>
  <c r="BH30" i="33"/>
  <c r="BD30" i="33"/>
  <c r="BC30" i="33"/>
  <c r="BB30" i="33"/>
  <c r="BA30" i="33"/>
  <c r="AW30" i="33"/>
  <c r="AV30" i="33"/>
  <c r="AU30" i="33"/>
  <c r="AT30" i="33"/>
  <c r="AP30" i="33"/>
  <c r="AO30" i="33"/>
  <c r="AN30" i="33"/>
  <c r="AM30" i="33"/>
  <c r="AI30" i="33"/>
  <c r="AH30" i="33"/>
  <c r="AG30" i="33"/>
  <c r="AF30" i="33"/>
  <c r="AB30" i="33"/>
  <c r="AA30" i="33"/>
  <c r="Z30" i="33"/>
  <c r="Y30" i="33"/>
  <c r="U30" i="33"/>
  <c r="T30" i="33"/>
  <c r="S30" i="33"/>
  <c r="R30" i="33"/>
  <c r="N30" i="33"/>
  <c r="M30" i="33"/>
  <c r="L30" i="33"/>
  <c r="K30" i="33"/>
  <c r="G30" i="33"/>
  <c r="F30" i="33"/>
  <c r="E30" i="33"/>
  <c r="D30" i="33"/>
  <c r="CF29" i="33"/>
  <c r="CE29" i="33"/>
  <c r="CD29" i="33"/>
  <c r="CC29" i="33"/>
  <c r="BY29" i="33"/>
  <c r="BX29" i="33"/>
  <c r="BW29" i="33"/>
  <c r="BV29" i="33"/>
  <c r="BR29" i="33"/>
  <c r="BQ29" i="33"/>
  <c r="BP29" i="33"/>
  <c r="BO29" i="33"/>
  <c r="BK29" i="33"/>
  <c r="BJ29" i="33"/>
  <c r="BI29" i="33"/>
  <c r="BH29" i="33"/>
  <c r="BD29" i="33"/>
  <c r="BC29" i="33"/>
  <c r="BB29" i="33"/>
  <c r="BA29" i="33"/>
  <c r="AW29" i="33"/>
  <c r="AV29" i="33"/>
  <c r="AU29" i="33"/>
  <c r="AT29" i="33"/>
  <c r="AP29" i="33"/>
  <c r="AO29" i="33"/>
  <c r="AN29" i="33"/>
  <c r="AM29" i="33"/>
  <c r="AI29" i="33"/>
  <c r="AH29" i="33"/>
  <c r="AG29" i="33"/>
  <c r="AF29" i="33"/>
  <c r="AB29" i="33"/>
  <c r="AA29" i="33"/>
  <c r="Z29" i="33"/>
  <c r="Y29" i="33"/>
  <c r="U29" i="33"/>
  <c r="T29" i="33"/>
  <c r="S29" i="33"/>
  <c r="R29" i="33"/>
  <c r="N29" i="33"/>
  <c r="M29" i="33"/>
  <c r="L29" i="33"/>
  <c r="K29" i="33"/>
  <c r="G29" i="33"/>
  <c r="F29" i="33"/>
  <c r="E29" i="33"/>
  <c r="D29" i="33"/>
  <c r="CF28" i="33"/>
  <c r="CE28" i="33"/>
  <c r="CD28" i="33"/>
  <c r="CC28" i="33"/>
  <c r="BY28" i="33"/>
  <c r="BX28" i="33"/>
  <c r="BW28" i="33"/>
  <c r="BV28" i="33"/>
  <c r="BR28" i="33"/>
  <c r="BQ28" i="33"/>
  <c r="BP28" i="33"/>
  <c r="BO28" i="33"/>
  <c r="BK28" i="33"/>
  <c r="BJ28" i="33"/>
  <c r="BI28" i="33"/>
  <c r="BH28" i="33"/>
  <c r="BD28" i="33"/>
  <c r="BC28" i="33"/>
  <c r="BB28" i="33"/>
  <c r="BA28" i="33"/>
  <c r="AW28" i="33"/>
  <c r="AV28" i="33"/>
  <c r="AU28" i="33"/>
  <c r="AT28" i="33"/>
  <c r="AP28" i="33"/>
  <c r="AO28" i="33"/>
  <c r="AN28" i="33"/>
  <c r="AM28" i="33"/>
  <c r="AI28" i="33"/>
  <c r="AH28" i="33"/>
  <c r="AG28" i="33"/>
  <c r="AF28" i="33"/>
  <c r="AB28" i="33"/>
  <c r="AA28" i="33"/>
  <c r="Z28" i="33"/>
  <c r="Y28" i="33"/>
  <c r="U28" i="33"/>
  <c r="T28" i="33"/>
  <c r="S28" i="33"/>
  <c r="R28" i="33"/>
  <c r="N28" i="33"/>
  <c r="M28" i="33"/>
  <c r="L28" i="33"/>
  <c r="K28" i="33"/>
  <c r="G28" i="33"/>
  <c r="F28" i="33"/>
  <c r="E28" i="33"/>
  <c r="D28" i="33"/>
  <c r="CF27" i="33"/>
  <c r="CE27" i="33"/>
  <c r="CD27" i="33"/>
  <c r="CC27" i="33"/>
  <c r="BY27" i="33"/>
  <c r="BX27" i="33"/>
  <c r="BW27" i="33"/>
  <c r="BV27" i="33"/>
  <c r="BR27" i="33"/>
  <c r="BQ27" i="33"/>
  <c r="BP27" i="33"/>
  <c r="BO27" i="33"/>
  <c r="BK27" i="33"/>
  <c r="BJ27" i="33"/>
  <c r="BI27" i="33"/>
  <c r="BH27" i="33"/>
  <c r="BD27" i="33"/>
  <c r="BC27" i="33"/>
  <c r="BB27" i="33"/>
  <c r="BA27" i="33"/>
  <c r="AW27" i="33"/>
  <c r="AV27" i="33"/>
  <c r="AU27" i="33"/>
  <c r="AT27" i="33"/>
  <c r="AP27" i="33"/>
  <c r="AO27" i="33"/>
  <c r="AN27" i="33"/>
  <c r="AM27" i="33"/>
  <c r="AI27" i="33"/>
  <c r="AH27" i="33"/>
  <c r="AG27" i="33"/>
  <c r="AF27" i="33"/>
  <c r="AB27" i="33"/>
  <c r="AA27" i="33"/>
  <c r="Z27" i="33"/>
  <c r="Y27" i="33"/>
  <c r="U27" i="33"/>
  <c r="T27" i="33"/>
  <c r="S27" i="33"/>
  <c r="R27" i="33"/>
  <c r="N27" i="33"/>
  <c r="M27" i="33"/>
  <c r="L27" i="33"/>
  <c r="K27" i="33"/>
  <c r="G27" i="33"/>
  <c r="F27" i="33"/>
  <c r="E27" i="33"/>
  <c r="D27" i="33"/>
  <c r="CF26" i="33"/>
  <c r="CE26" i="33"/>
  <c r="CD26" i="33"/>
  <c r="CC26" i="33"/>
  <c r="BY26" i="33"/>
  <c r="BX26" i="33"/>
  <c r="BW26" i="33"/>
  <c r="BV26" i="33"/>
  <c r="BR26" i="33"/>
  <c r="BQ26" i="33"/>
  <c r="BP26" i="33"/>
  <c r="BO26" i="33"/>
  <c r="BK26" i="33"/>
  <c r="BJ26" i="33"/>
  <c r="BI26" i="33"/>
  <c r="BH26" i="33"/>
  <c r="BD26" i="33"/>
  <c r="BC26" i="33"/>
  <c r="BB26" i="33"/>
  <c r="BA26" i="33"/>
  <c r="AW26" i="33"/>
  <c r="AV26" i="33"/>
  <c r="AU26" i="33"/>
  <c r="AT26" i="33"/>
  <c r="AP26" i="33"/>
  <c r="AO26" i="33"/>
  <c r="AN26" i="33"/>
  <c r="AM26" i="33"/>
  <c r="AI26" i="33"/>
  <c r="AH26" i="33"/>
  <c r="AG26" i="33"/>
  <c r="AF26" i="33"/>
  <c r="AB26" i="33"/>
  <c r="AA26" i="33"/>
  <c r="Z26" i="33"/>
  <c r="Y26" i="33"/>
  <c r="U26" i="33"/>
  <c r="T26" i="33"/>
  <c r="S26" i="33"/>
  <c r="R26" i="33"/>
  <c r="N26" i="33"/>
  <c r="M26" i="33"/>
  <c r="L26" i="33"/>
  <c r="K26" i="33"/>
  <c r="G26" i="33"/>
  <c r="F26" i="33"/>
  <c r="E26" i="33"/>
  <c r="D26" i="33"/>
  <c r="CF25" i="33"/>
  <c r="CE25" i="33"/>
  <c r="CD25" i="33"/>
  <c r="CC25" i="33"/>
  <c r="BY25" i="33"/>
  <c r="BX25" i="33"/>
  <c r="BW25" i="33"/>
  <c r="BV25" i="33"/>
  <c r="BR25" i="33"/>
  <c r="BQ25" i="33"/>
  <c r="BP25" i="33"/>
  <c r="BO25" i="33"/>
  <c r="BK25" i="33"/>
  <c r="BJ25" i="33"/>
  <c r="BI25" i="33"/>
  <c r="BH25" i="33"/>
  <c r="BD25" i="33"/>
  <c r="BC25" i="33"/>
  <c r="BB25" i="33"/>
  <c r="BA25" i="33"/>
  <c r="AW25" i="33"/>
  <c r="AV25" i="33"/>
  <c r="AU25" i="33"/>
  <c r="AT25" i="33"/>
  <c r="AP25" i="33"/>
  <c r="AO25" i="33"/>
  <c r="AN25" i="33"/>
  <c r="AM25" i="33"/>
  <c r="AI25" i="33"/>
  <c r="AH25" i="33"/>
  <c r="AG25" i="33"/>
  <c r="AF25" i="33"/>
  <c r="AB25" i="33"/>
  <c r="AA25" i="33"/>
  <c r="Z25" i="33"/>
  <c r="Y25" i="33"/>
  <c r="U25" i="33"/>
  <c r="T25" i="33"/>
  <c r="S25" i="33"/>
  <c r="R25" i="33"/>
  <c r="N25" i="33"/>
  <c r="M25" i="33"/>
  <c r="L25" i="33"/>
  <c r="K25" i="33"/>
  <c r="G25" i="33"/>
  <c r="F25" i="33"/>
  <c r="E25" i="33"/>
  <c r="D25" i="33"/>
  <c r="CF24" i="33"/>
  <c r="CE24" i="33"/>
  <c r="CD24" i="33"/>
  <c r="CC24" i="33"/>
  <c r="BY24" i="33"/>
  <c r="BX24" i="33"/>
  <c r="BW24" i="33"/>
  <c r="BV24" i="33"/>
  <c r="BR24" i="33"/>
  <c r="BQ24" i="33"/>
  <c r="BP24" i="33"/>
  <c r="BO24" i="33"/>
  <c r="BK24" i="33"/>
  <c r="BH24" i="33" s="1"/>
  <c r="BJ24" i="33"/>
  <c r="BI24" i="33"/>
  <c r="BD24" i="33"/>
  <c r="BC24" i="33"/>
  <c r="BB24" i="33"/>
  <c r="BA24" i="33"/>
  <c r="AW24" i="33"/>
  <c r="AV24" i="33"/>
  <c r="AU24" i="33"/>
  <c r="AT24" i="33"/>
  <c r="AP24" i="33"/>
  <c r="AO24" i="33"/>
  <c r="AN24" i="33"/>
  <c r="AM24" i="33"/>
  <c r="AI24" i="33"/>
  <c r="AH24" i="33"/>
  <c r="AG24" i="33"/>
  <c r="AF24" i="33"/>
  <c r="AB24" i="33"/>
  <c r="AA24" i="33"/>
  <c r="Z24" i="33"/>
  <c r="Y24" i="33"/>
  <c r="U24" i="33"/>
  <c r="T24" i="33"/>
  <c r="S24" i="33"/>
  <c r="R24" i="33"/>
  <c r="N24" i="33"/>
  <c r="M24" i="33"/>
  <c r="L24" i="33"/>
  <c r="K24" i="33"/>
  <c r="G24" i="33"/>
  <c r="F24" i="33"/>
  <c r="E24" i="33"/>
  <c r="D24" i="33"/>
  <c r="CF23" i="33"/>
  <c r="CE23" i="33"/>
  <c r="CD23" i="33"/>
  <c r="CC23" i="33"/>
  <c r="BY23" i="33"/>
  <c r="BX23" i="33"/>
  <c r="BW23" i="33"/>
  <c r="BV23" i="33"/>
  <c r="BR23" i="33"/>
  <c r="BQ23" i="33"/>
  <c r="BP23" i="33"/>
  <c r="BO23" i="33"/>
  <c r="BK23" i="33"/>
  <c r="BJ23" i="33"/>
  <c r="BI23" i="33"/>
  <c r="BH23" i="33"/>
  <c r="BD23" i="33"/>
  <c r="BC23" i="33"/>
  <c r="BB23" i="33"/>
  <c r="BA23" i="33"/>
  <c r="AW23" i="33"/>
  <c r="AV23" i="33"/>
  <c r="AU23" i="33"/>
  <c r="AT23" i="33"/>
  <c r="AP23" i="33"/>
  <c r="AO23" i="33"/>
  <c r="AN23" i="33"/>
  <c r="AM23" i="33"/>
  <c r="AI23" i="33"/>
  <c r="AH23" i="33"/>
  <c r="AG23" i="33"/>
  <c r="AF23" i="33"/>
  <c r="AB23" i="33"/>
  <c r="AA23" i="33"/>
  <c r="Z23" i="33"/>
  <c r="Y23" i="33"/>
  <c r="U23" i="33"/>
  <c r="T23" i="33"/>
  <c r="S23" i="33"/>
  <c r="R23" i="33"/>
  <c r="N23" i="33"/>
  <c r="M23" i="33"/>
  <c r="L23" i="33"/>
  <c r="K23" i="33"/>
  <c r="G23" i="33"/>
  <c r="F23" i="33"/>
  <c r="E23" i="33"/>
  <c r="D23" i="33"/>
  <c r="CF22" i="33"/>
  <c r="CE22" i="33"/>
  <c r="CD22" i="33"/>
  <c r="CC22" i="33"/>
  <c r="BY22" i="33"/>
  <c r="BX22" i="33"/>
  <c r="BW22" i="33"/>
  <c r="BV22" i="33"/>
  <c r="BR22" i="33"/>
  <c r="BQ22" i="33"/>
  <c r="BP22" i="33"/>
  <c r="BO22" i="33"/>
  <c r="BK22" i="33"/>
  <c r="BJ22" i="33"/>
  <c r="BI22" i="33"/>
  <c r="BH22" i="33"/>
  <c r="BD22" i="33"/>
  <c r="BC22" i="33"/>
  <c r="BB22" i="33"/>
  <c r="BA22" i="33"/>
  <c r="AW22" i="33"/>
  <c r="AT22" i="33" s="1"/>
  <c r="AV22" i="33"/>
  <c r="AU22" i="33"/>
  <c r="AP22" i="33"/>
  <c r="AO22" i="33"/>
  <c r="AN22" i="33"/>
  <c r="AM22" i="33"/>
  <c r="AI22" i="33"/>
  <c r="AH22" i="33"/>
  <c r="AG22" i="33"/>
  <c r="AF22" i="33"/>
  <c r="AB22" i="33"/>
  <c r="AA22" i="33"/>
  <c r="Z22" i="33"/>
  <c r="Y22" i="33"/>
  <c r="U22" i="33"/>
  <c r="T22" i="33"/>
  <c r="S22" i="33"/>
  <c r="R22" i="33"/>
  <c r="N22" i="33"/>
  <c r="M22" i="33"/>
  <c r="L22" i="33"/>
  <c r="K22" i="33"/>
  <c r="G22" i="33"/>
  <c r="F22" i="33"/>
  <c r="E22" i="33"/>
  <c r="D22" i="33"/>
  <c r="CF21" i="33"/>
  <c r="CE21" i="33"/>
  <c r="CD21" i="33"/>
  <c r="CC21" i="33"/>
  <c r="BY21" i="33"/>
  <c r="BX21" i="33"/>
  <c r="BW21" i="33"/>
  <c r="BV21" i="33"/>
  <c r="BR21" i="33"/>
  <c r="BQ21" i="33"/>
  <c r="BP21" i="33"/>
  <c r="BO21" i="33"/>
  <c r="BK21" i="33"/>
  <c r="BJ21" i="33"/>
  <c r="BI21" i="33"/>
  <c r="BH21" i="33"/>
  <c r="BD21" i="33"/>
  <c r="BC21" i="33"/>
  <c r="BB21" i="33"/>
  <c r="BA21" i="33"/>
  <c r="AW21" i="33"/>
  <c r="AV21" i="33"/>
  <c r="AU21" i="33"/>
  <c r="AT21" i="33"/>
  <c r="AP21" i="33"/>
  <c r="AO21" i="33"/>
  <c r="AN21" i="33"/>
  <c r="AM21" i="33"/>
  <c r="AI21" i="33"/>
  <c r="AH21" i="33"/>
  <c r="AG21" i="33"/>
  <c r="AF21" i="33"/>
  <c r="AB21" i="33"/>
  <c r="AA21" i="33"/>
  <c r="Z21" i="33"/>
  <c r="Y21" i="33"/>
  <c r="U21" i="33"/>
  <c r="T21" i="33"/>
  <c r="S21" i="33"/>
  <c r="R21" i="33"/>
  <c r="N21" i="33"/>
  <c r="M21" i="33"/>
  <c r="L21" i="33"/>
  <c r="K21" i="33"/>
  <c r="G21" i="33"/>
  <c r="F21" i="33"/>
  <c r="E21" i="33"/>
  <c r="D21" i="33"/>
  <c r="CF20" i="33"/>
  <c r="CE20" i="33"/>
  <c r="CD20" i="33"/>
  <c r="CC20" i="33"/>
  <c r="BY20" i="33"/>
  <c r="BX20" i="33"/>
  <c r="BW20" i="33"/>
  <c r="BV20" i="33"/>
  <c r="BR20" i="33"/>
  <c r="BQ20" i="33"/>
  <c r="BP20" i="33"/>
  <c r="BO20" i="33"/>
  <c r="BK20" i="33"/>
  <c r="BJ20" i="33"/>
  <c r="BI20" i="33"/>
  <c r="BH20" i="33"/>
  <c r="BD20" i="33"/>
  <c r="BC20" i="33"/>
  <c r="BB20" i="33"/>
  <c r="BA20" i="33"/>
  <c r="AW20" i="33"/>
  <c r="AV20" i="33"/>
  <c r="AU20" i="33"/>
  <c r="AT20" i="33"/>
  <c r="AP20" i="33"/>
  <c r="AO20" i="33"/>
  <c r="AN20" i="33"/>
  <c r="AM20" i="33"/>
  <c r="AI20" i="33"/>
  <c r="AH20" i="33"/>
  <c r="AG20" i="33"/>
  <c r="AF20" i="33"/>
  <c r="AB20" i="33"/>
  <c r="AA20" i="33"/>
  <c r="Z20" i="33"/>
  <c r="Y20" i="33"/>
  <c r="U20" i="33"/>
  <c r="T20" i="33"/>
  <c r="S20" i="33"/>
  <c r="R20" i="33"/>
  <c r="N20" i="33"/>
  <c r="M20" i="33"/>
  <c r="L20" i="33"/>
  <c r="K20" i="33"/>
  <c r="G20" i="33"/>
  <c r="F20" i="33"/>
  <c r="E20" i="33"/>
  <c r="D20" i="33"/>
  <c r="CF19" i="33"/>
  <c r="CE19" i="33"/>
  <c r="CD19" i="33"/>
  <c r="CC19" i="33"/>
  <c r="BY19" i="33"/>
  <c r="BX19" i="33"/>
  <c r="BW19" i="33"/>
  <c r="BV19" i="33"/>
  <c r="BR19" i="33"/>
  <c r="BQ19" i="33"/>
  <c r="BP19" i="33"/>
  <c r="BO19" i="33"/>
  <c r="BK19" i="33"/>
  <c r="BH19" i="33" s="1"/>
  <c r="BJ19" i="33"/>
  <c r="BI19" i="33"/>
  <c r="BD19" i="33"/>
  <c r="BC19" i="33"/>
  <c r="BB19" i="33"/>
  <c r="BA19" i="33"/>
  <c r="AW19" i="33"/>
  <c r="AT19" i="33" s="1"/>
  <c r="AV19" i="33"/>
  <c r="AU19" i="33"/>
  <c r="AP19" i="33"/>
  <c r="AO19" i="33"/>
  <c r="AN19" i="33"/>
  <c r="AM19" i="33"/>
  <c r="AI19" i="33"/>
  <c r="AH19" i="33"/>
  <c r="AG19" i="33"/>
  <c r="AF19" i="33"/>
  <c r="AB19" i="33"/>
  <c r="AA19" i="33"/>
  <c r="Z19" i="33"/>
  <c r="Y19" i="33"/>
  <c r="U19" i="33"/>
  <c r="T19" i="33"/>
  <c r="S19" i="33"/>
  <c r="R19" i="33"/>
  <c r="N19" i="33"/>
  <c r="L19" i="33" s="1"/>
  <c r="M19" i="33"/>
  <c r="K19" i="33"/>
  <c r="G19" i="33"/>
  <c r="F19" i="33"/>
  <c r="E19" i="33"/>
  <c r="D19" i="33"/>
  <c r="CF18" i="33"/>
  <c r="CE18" i="33"/>
  <c r="CD18" i="33"/>
  <c r="CC18" i="33"/>
  <c r="BY18" i="33"/>
  <c r="BX18" i="33"/>
  <c r="BW18" i="33"/>
  <c r="BV18" i="33"/>
  <c r="BR18" i="33"/>
  <c r="BQ18" i="33"/>
  <c r="BP18" i="33"/>
  <c r="BO18" i="33"/>
  <c r="BK18" i="33"/>
  <c r="BH18" i="33" s="1"/>
  <c r="BJ18" i="33"/>
  <c r="BI18" i="33"/>
  <c r="BD18" i="33"/>
  <c r="BC18" i="33"/>
  <c r="BB18" i="33"/>
  <c r="BA18" i="33"/>
  <c r="AW18" i="33"/>
  <c r="AT18" i="33" s="1"/>
  <c r="AV18" i="33"/>
  <c r="AU18" i="33"/>
  <c r="AP18" i="33"/>
  <c r="AM18" i="33" s="1"/>
  <c r="AO18" i="33"/>
  <c r="AN18" i="33"/>
  <c r="AI18" i="33"/>
  <c r="AH18" i="33"/>
  <c r="AG18" i="33"/>
  <c r="AF18" i="33"/>
  <c r="AB18" i="33"/>
  <c r="AA18" i="33"/>
  <c r="Z18" i="33"/>
  <c r="Y18" i="33"/>
  <c r="U18" i="33"/>
  <c r="T18" i="33"/>
  <c r="S18" i="33"/>
  <c r="R18" i="33"/>
  <c r="N18" i="33"/>
  <c r="M18" i="33"/>
  <c r="L18" i="33"/>
  <c r="K18" i="33"/>
  <c r="G18" i="33"/>
  <c r="F18" i="33"/>
  <c r="E18" i="33"/>
  <c r="D18" i="33"/>
  <c r="CF17" i="33"/>
  <c r="CE17" i="33"/>
  <c r="CD17" i="33"/>
  <c r="CC17" i="33"/>
  <c r="BY17" i="33"/>
  <c r="BX17" i="33"/>
  <c r="BW17" i="33"/>
  <c r="BV17" i="33"/>
  <c r="BR17" i="33"/>
  <c r="BQ17" i="33"/>
  <c r="BP17" i="33"/>
  <c r="BO17" i="33"/>
  <c r="BK17" i="33"/>
  <c r="BJ17" i="33"/>
  <c r="BI17" i="33"/>
  <c r="BH17" i="33"/>
  <c r="BD17" i="33"/>
  <c r="BC17" i="33"/>
  <c r="BB17" i="33"/>
  <c r="BA17" i="33"/>
  <c r="AW17" i="33"/>
  <c r="AT17" i="33" s="1"/>
  <c r="AV17" i="33"/>
  <c r="AU17" i="33"/>
  <c r="AP17" i="33"/>
  <c r="AM17" i="33" s="1"/>
  <c r="AO17" i="33"/>
  <c r="AN17" i="33"/>
  <c r="AI17" i="33"/>
  <c r="AH17" i="33"/>
  <c r="AG17" i="33"/>
  <c r="AF17" i="33"/>
  <c r="AB17" i="33"/>
  <c r="AA17" i="33"/>
  <c r="Z17" i="33"/>
  <c r="Y17" i="33"/>
  <c r="U17" i="33"/>
  <c r="T17" i="33"/>
  <c r="S17" i="33"/>
  <c r="R17" i="33"/>
  <c r="N17" i="33"/>
  <c r="M17" i="33"/>
  <c r="L17" i="33"/>
  <c r="K17" i="33"/>
  <c r="G17" i="33"/>
  <c r="F17" i="33"/>
  <c r="E17" i="33"/>
  <c r="D17" i="33"/>
  <c r="CF16" i="33"/>
  <c r="CE16" i="33"/>
  <c r="CD16" i="33"/>
  <c r="CC16" i="33"/>
  <c r="BY16" i="33"/>
  <c r="BX16" i="33"/>
  <c r="BW16" i="33"/>
  <c r="BV16" i="33"/>
  <c r="BR16" i="33"/>
  <c r="BQ16" i="33"/>
  <c r="BP16" i="33"/>
  <c r="BO16" i="33"/>
  <c r="BK16" i="33"/>
  <c r="BJ16" i="33"/>
  <c r="BI16" i="33"/>
  <c r="BH16" i="33"/>
  <c r="BD16" i="33"/>
  <c r="BC16" i="33"/>
  <c r="BB16" i="33"/>
  <c r="BA16" i="33"/>
  <c r="AW16" i="33"/>
  <c r="AV16" i="33"/>
  <c r="AU16" i="33"/>
  <c r="AT16" i="33"/>
  <c r="AP16" i="33"/>
  <c r="AO16" i="33"/>
  <c r="AN16" i="33"/>
  <c r="AM16" i="33"/>
  <c r="AI16" i="33"/>
  <c r="AH16" i="33"/>
  <c r="AG16" i="33"/>
  <c r="AF16" i="33"/>
  <c r="AB16" i="33"/>
  <c r="AA16" i="33"/>
  <c r="Z16" i="33"/>
  <c r="Y16" i="33"/>
  <c r="U16" i="33"/>
  <c r="T16" i="33"/>
  <c r="S16" i="33"/>
  <c r="R16" i="33"/>
  <c r="N16" i="33"/>
  <c r="M16" i="33"/>
  <c r="L16" i="33"/>
  <c r="K16" i="33"/>
  <c r="G16" i="33"/>
  <c r="F16" i="33"/>
  <c r="E16" i="33"/>
  <c r="D16" i="33"/>
  <c r="CF15" i="33"/>
  <c r="CE15" i="33"/>
  <c r="CD15" i="33"/>
  <c r="CC15" i="33"/>
  <c r="BY15" i="33"/>
  <c r="BX15" i="33"/>
  <c r="BW15" i="33"/>
  <c r="BV15" i="33"/>
  <c r="BR15" i="33"/>
  <c r="BQ15" i="33"/>
  <c r="BP15" i="33"/>
  <c r="BO15" i="33"/>
  <c r="BK15" i="33"/>
  <c r="BJ15" i="33"/>
  <c r="BI15" i="33"/>
  <c r="BH15" i="33"/>
  <c r="BD15" i="33"/>
  <c r="BC15" i="33"/>
  <c r="BB15" i="33"/>
  <c r="BA15" i="33"/>
  <c r="AW15" i="33"/>
  <c r="AV15" i="33"/>
  <c r="AU15" i="33"/>
  <c r="AT15" i="33"/>
  <c r="AP15" i="33"/>
  <c r="AO15" i="33"/>
  <c r="AN15" i="33"/>
  <c r="AM15" i="33"/>
  <c r="AI15" i="33"/>
  <c r="AH15" i="33"/>
  <c r="AG15" i="33"/>
  <c r="AF15" i="33"/>
  <c r="AB15" i="33"/>
  <c r="AA15" i="33"/>
  <c r="Z15" i="33"/>
  <c r="Y15" i="33"/>
  <c r="U15" i="33"/>
  <c r="T15" i="33"/>
  <c r="S15" i="33"/>
  <c r="R15" i="33"/>
  <c r="N15" i="33"/>
  <c r="M15" i="33"/>
  <c r="L15" i="33"/>
  <c r="K15" i="33"/>
  <c r="G15" i="33"/>
  <c r="F15" i="33"/>
  <c r="E15" i="33"/>
  <c r="D15" i="33"/>
  <c r="CF14" i="33"/>
  <c r="CE14" i="33"/>
  <c r="CD14" i="33"/>
  <c r="CC14" i="33"/>
  <c r="BY14" i="33"/>
  <c r="BX14" i="33"/>
  <c r="BW14" i="33"/>
  <c r="BV14" i="33"/>
  <c r="BR14" i="33"/>
  <c r="BQ14" i="33"/>
  <c r="BP14" i="33"/>
  <c r="BO14" i="33"/>
  <c r="BK14" i="33"/>
  <c r="BJ14" i="33"/>
  <c r="BI14" i="33"/>
  <c r="BH14" i="33"/>
  <c r="BD14" i="33"/>
  <c r="BC14" i="33"/>
  <c r="BB14" i="33"/>
  <c r="BA14" i="33"/>
  <c r="AW14" i="33"/>
  <c r="AV14" i="33"/>
  <c r="AU14" i="33"/>
  <c r="AT14" i="33"/>
  <c r="AP14" i="33"/>
  <c r="AM14" i="33" s="1"/>
  <c r="AO14" i="33"/>
  <c r="AN14" i="33"/>
  <c r="AI14" i="33"/>
  <c r="AH14" i="33"/>
  <c r="AG14" i="33"/>
  <c r="AF14" i="33"/>
  <c r="AB14" i="33"/>
  <c r="AA14" i="33"/>
  <c r="Z14" i="33"/>
  <c r="Y14" i="33"/>
  <c r="U14" i="33"/>
  <c r="T14" i="33"/>
  <c r="S14" i="33"/>
  <c r="R14" i="33"/>
  <c r="N14" i="33"/>
  <c r="M14" i="33"/>
  <c r="L14" i="33"/>
  <c r="K14" i="33"/>
  <c r="G14" i="33"/>
  <c r="F14" i="33"/>
  <c r="E14" i="33"/>
  <c r="D14" i="33"/>
  <c r="CF13" i="33"/>
  <c r="CE13" i="33"/>
  <c r="CD13" i="33"/>
  <c r="CC13" i="33"/>
  <c r="BY13" i="33"/>
  <c r="BX13" i="33"/>
  <c r="BW13" i="33"/>
  <c r="BV13" i="33"/>
  <c r="BR13" i="33"/>
  <c r="BQ13" i="33"/>
  <c r="BP13" i="33"/>
  <c r="BO13" i="33"/>
  <c r="BK13" i="33"/>
  <c r="BJ13" i="33"/>
  <c r="BI13" i="33"/>
  <c r="BH13" i="33"/>
  <c r="BD13" i="33"/>
  <c r="BC13" i="33"/>
  <c r="BB13" i="33"/>
  <c r="BA13" i="33"/>
  <c r="AW13" i="33"/>
  <c r="AV13" i="33"/>
  <c r="AU13" i="33"/>
  <c r="AT13" i="33"/>
  <c r="AP13" i="33"/>
  <c r="AO13" i="33"/>
  <c r="AN13" i="33"/>
  <c r="AM13" i="33"/>
  <c r="AI13" i="33"/>
  <c r="AH13" i="33"/>
  <c r="AG13" i="33"/>
  <c r="AF13" i="33"/>
  <c r="AB13" i="33"/>
  <c r="AA13" i="33"/>
  <c r="Z13" i="33"/>
  <c r="Y13" i="33"/>
  <c r="U13" i="33"/>
  <c r="T13" i="33"/>
  <c r="S13" i="33"/>
  <c r="R13" i="33"/>
  <c r="N13" i="33"/>
  <c r="M13" i="33"/>
  <c r="L13" i="33"/>
  <c r="K13" i="33"/>
  <c r="G13" i="33"/>
  <c r="F13" i="33"/>
  <c r="E13" i="33"/>
  <c r="D13" i="33"/>
  <c r="CF12" i="33"/>
  <c r="CE12" i="33"/>
  <c r="CD12" i="33"/>
  <c r="CC12" i="33"/>
  <c r="BY12" i="33"/>
  <c r="BX12" i="33"/>
  <c r="BW12" i="33"/>
  <c r="BV12" i="33"/>
  <c r="BR12" i="33"/>
  <c r="BQ12" i="33"/>
  <c r="BP12" i="33"/>
  <c r="BO12" i="33"/>
  <c r="BK12" i="33"/>
  <c r="BJ12" i="33"/>
  <c r="BI12" i="33"/>
  <c r="BH12" i="33"/>
  <c r="BD12" i="33"/>
  <c r="BC12" i="33"/>
  <c r="BB12" i="33"/>
  <c r="BA12" i="33"/>
  <c r="AW12" i="33"/>
  <c r="AV12" i="33"/>
  <c r="AU12" i="33"/>
  <c r="AT12" i="33"/>
  <c r="AP12" i="33"/>
  <c r="AM12" i="33" s="1"/>
  <c r="AO12" i="33"/>
  <c r="AN12" i="33"/>
  <c r="AI12" i="33"/>
  <c r="AH12" i="33"/>
  <c r="AG12" i="33"/>
  <c r="AF12" i="33"/>
  <c r="AB12" i="33"/>
  <c r="AA12" i="33"/>
  <c r="Z12" i="33"/>
  <c r="Y12" i="33"/>
  <c r="U12" i="33"/>
  <c r="T12" i="33"/>
  <c r="S12" i="33"/>
  <c r="R12" i="33"/>
  <c r="N12" i="33"/>
  <c r="M12" i="33"/>
  <c r="L12" i="33"/>
  <c r="K12" i="33"/>
  <c r="G12" i="33"/>
  <c r="F12" i="33"/>
  <c r="E12" i="33"/>
  <c r="D12" i="33"/>
  <c r="CF11" i="33"/>
  <c r="CE11" i="33"/>
  <c r="CD11" i="33"/>
  <c r="CC11" i="33"/>
  <c r="BY11" i="33"/>
  <c r="BX11" i="33"/>
  <c r="BW11" i="33"/>
  <c r="BV11" i="33"/>
  <c r="BR11" i="33"/>
  <c r="BQ11" i="33"/>
  <c r="BP11" i="33"/>
  <c r="BO11" i="33"/>
  <c r="BK11" i="33"/>
  <c r="BJ11" i="33"/>
  <c r="BI11" i="33"/>
  <c r="BH11" i="33"/>
  <c r="BD11" i="33"/>
  <c r="BC11" i="33"/>
  <c r="BB11" i="33"/>
  <c r="BA11" i="33"/>
  <c r="AW11" i="33"/>
  <c r="AV11" i="33"/>
  <c r="AU11" i="33"/>
  <c r="AT11" i="33"/>
  <c r="AP11" i="33"/>
  <c r="AM11" i="33" s="1"/>
  <c r="AO11" i="33"/>
  <c r="AN11" i="33"/>
  <c r="AI11" i="33"/>
  <c r="AH11" i="33"/>
  <c r="AG11" i="33"/>
  <c r="AF11" i="33"/>
  <c r="AB11" i="33"/>
  <c r="AA11" i="33"/>
  <c r="Z11" i="33"/>
  <c r="Y11" i="33"/>
  <c r="U11" i="33"/>
  <c r="T11" i="33"/>
  <c r="S11" i="33"/>
  <c r="R11" i="33"/>
  <c r="N11" i="33"/>
  <c r="M11" i="33"/>
  <c r="L11" i="33"/>
  <c r="K11" i="33"/>
  <c r="G11" i="33"/>
  <c r="F11" i="33"/>
  <c r="E11" i="33"/>
  <c r="D11" i="33"/>
  <c r="CF10" i="33"/>
  <c r="CE10" i="33"/>
  <c r="CD10" i="33"/>
  <c r="CC10" i="33"/>
  <c r="BY10" i="33"/>
  <c r="BX10" i="33"/>
  <c r="BW10" i="33"/>
  <c r="BV10" i="33"/>
  <c r="BR10" i="33"/>
  <c r="BQ10" i="33"/>
  <c r="BP10" i="33"/>
  <c r="BO10" i="33"/>
  <c r="BK10" i="33"/>
  <c r="BJ10" i="33"/>
  <c r="BI10" i="33"/>
  <c r="BH10" i="33"/>
  <c r="BD10" i="33"/>
  <c r="BC10" i="33"/>
  <c r="BB10" i="33"/>
  <c r="BA10" i="33"/>
  <c r="AW10" i="33"/>
  <c r="AV10" i="33"/>
  <c r="AU10" i="33"/>
  <c r="AT10" i="33"/>
  <c r="AP10" i="33"/>
  <c r="AM10" i="33" s="1"/>
  <c r="AO10" i="33"/>
  <c r="AN10" i="33"/>
  <c r="AI10" i="33"/>
  <c r="AH10" i="33"/>
  <c r="AG10" i="33"/>
  <c r="AF10" i="33"/>
  <c r="AB10" i="33"/>
  <c r="AA10" i="33"/>
  <c r="Z10" i="33"/>
  <c r="Y10" i="33"/>
  <c r="U10" i="33"/>
  <c r="T10" i="33"/>
  <c r="S10" i="33"/>
  <c r="R10" i="33"/>
  <c r="N10" i="33"/>
  <c r="M10" i="33"/>
  <c r="L10" i="33"/>
  <c r="K10" i="33"/>
  <c r="G10" i="33"/>
  <c r="F10" i="33"/>
  <c r="E10" i="33"/>
  <c r="D10" i="33"/>
  <c r="CF9" i="33"/>
  <c r="CE9" i="33"/>
  <c r="CD9" i="33"/>
  <c r="CC9" i="33"/>
  <c r="BY9" i="33"/>
  <c r="BX9" i="33"/>
  <c r="BW9" i="33"/>
  <c r="BV9" i="33"/>
  <c r="BR9" i="33"/>
  <c r="BQ9" i="33"/>
  <c r="BP9" i="33"/>
  <c r="BO9" i="33"/>
  <c r="BK9" i="33"/>
  <c r="BJ9" i="33"/>
  <c r="BI9" i="33"/>
  <c r="BH9" i="33"/>
  <c r="BD9" i="33"/>
  <c r="BA9" i="33" s="1"/>
  <c r="BC9" i="33"/>
  <c r="BB9" i="33"/>
  <c r="AW9" i="33"/>
  <c r="AV9" i="33"/>
  <c r="AU9" i="33"/>
  <c r="AT9" i="33"/>
  <c r="AP9" i="33"/>
  <c r="AO9" i="33"/>
  <c r="AN9" i="33"/>
  <c r="AM9" i="33"/>
  <c r="AI9" i="33"/>
  <c r="AH9" i="33"/>
  <c r="AG9" i="33"/>
  <c r="AF9" i="33"/>
  <c r="AB9" i="33"/>
  <c r="AA9" i="33"/>
  <c r="Z9" i="33"/>
  <c r="Y9" i="33"/>
  <c r="U9" i="33"/>
  <c r="T9" i="33"/>
  <c r="S9" i="33"/>
  <c r="R9" i="33"/>
  <c r="N9" i="33"/>
  <c r="M9" i="33"/>
  <c r="L9" i="33"/>
  <c r="K9" i="33"/>
  <c r="G9" i="33"/>
  <c r="F9" i="33"/>
  <c r="E9" i="33"/>
  <c r="D9" i="33"/>
  <c r="CF8" i="33"/>
  <c r="CE8" i="33"/>
  <c r="CD8" i="33"/>
  <c r="CC8" i="33"/>
  <c r="BY8" i="33"/>
  <c r="BX8" i="33"/>
  <c r="BW8" i="33"/>
  <c r="BV8" i="33"/>
  <c r="BR8" i="33"/>
  <c r="BQ8" i="33"/>
  <c r="BP8" i="33"/>
  <c r="BO8" i="33"/>
  <c r="BK8" i="33"/>
  <c r="BJ8" i="33"/>
  <c r="BI8" i="33"/>
  <c r="BH8" i="33"/>
  <c r="BD8" i="33"/>
  <c r="BC8" i="33"/>
  <c r="BB8" i="33"/>
  <c r="BA8" i="33"/>
  <c r="AW8" i="33"/>
  <c r="AU8" i="33" s="1"/>
  <c r="AV8" i="33"/>
  <c r="AT8" i="33"/>
  <c r="AP8" i="33"/>
  <c r="AO8" i="33"/>
  <c r="AN8" i="33"/>
  <c r="AM8" i="33"/>
  <c r="AI8" i="33"/>
  <c r="AH8" i="33"/>
  <c r="AG8" i="33"/>
  <c r="AF8" i="33"/>
  <c r="AB8" i="33"/>
  <c r="AA8" i="33"/>
  <c r="Z8" i="33"/>
  <c r="Y8" i="33"/>
  <c r="U8" i="33"/>
  <c r="T8" i="33"/>
  <c r="S8" i="33"/>
  <c r="R8" i="33"/>
  <c r="N8" i="33"/>
  <c r="M8" i="33"/>
  <c r="L8" i="33"/>
  <c r="K8" i="33"/>
  <c r="G8" i="33"/>
  <c r="F8" i="33"/>
  <c r="E8" i="33"/>
  <c r="D8" i="33"/>
  <c r="CF7" i="33"/>
  <c r="CE7" i="33"/>
  <c r="CD7" i="33"/>
  <c r="CC7" i="33"/>
  <c r="BY7" i="33"/>
  <c r="BX7" i="33"/>
  <c r="BW7" i="33"/>
  <c r="BV7" i="33"/>
  <c r="BR7" i="33"/>
  <c r="BQ7" i="33"/>
  <c r="BP7" i="33"/>
  <c r="BO7" i="33"/>
  <c r="BK7" i="33"/>
  <c r="BJ7" i="33"/>
  <c r="BI7" i="33"/>
  <c r="BH7" i="33"/>
  <c r="BD7" i="33"/>
  <c r="BC7" i="33"/>
  <c r="BB7" i="33"/>
  <c r="BA7" i="33"/>
  <c r="AW7" i="33"/>
  <c r="AV7" i="33"/>
  <c r="AU7" i="33"/>
  <c r="AT7" i="33"/>
  <c r="AP7" i="33"/>
  <c r="AO7" i="33"/>
  <c r="AN7" i="33"/>
  <c r="AM7" i="33"/>
  <c r="AI7" i="33"/>
  <c r="AH7" i="33"/>
  <c r="AG7" i="33"/>
  <c r="AF7" i="33"/>
  <c r="AB7" i="33"/>
  <c r="AA7" i="33"/>
  <c r="Z7" i="33"/>
  <c r="Y7" i="33"/>
  <c r="U7" i="33"/>
  <c r="T7" i="33"/>
  <c r="S7" i="33"/>
  <c r="R7" i="33"/>
  <c r="N7" i="33"/>
  <c r="M7" i="33"/>
  <c r="L7" i="33"/>
  <c r="K7" i="33"/>
  <c r="G7" i="33"/>
  <c r="F7" i="33"/>
  <c r="E7" i="33"/>
  <c r="D7" i="33"/>
  <c r="CF6" i="33"/>
  <c r="CE6" i="33"/>
  <c r="CD6" i="33"/>
  <c r="CC6" i="33"/>
  <c r="BY6" i="33"/>
  <c r="BX6" i="33"/>
  <c r="BW6" i="33"/>
  <c r="BV6" i="33"/>
  <c r="BR6" i="33"/>
  <c r="BQ6" i="33"/>
  <c r="BP6" i="33"/>
  <c r="BO6" i="33"/>
  <c r="BK6" i="33"/>
  <c r="BJ6" i="33"/>
  <c r="BI6" i="33"/>
  <c r="BH6" i="33"/>
  <c r="BD6" i="33"/>
  <c r="BA6" i="33" s="1"/>
  <c r="BC6" i="33"/>
  <c r="BB6" i="33"/>
  <c r="AW6" i="33"/>
  <c r="AV6" i="33"/>
  <c r="AU6" i="33"/>
  <c r="AT6" i="33"/>
  <c r="AP6" i="33"/>
  <c r="AO6" i="33"/>
  <c r="AN6" i="33"/>
  <c r="AM6" i="33"/>
  <c r="AI6" i="33"/>
  <c r="AH6" i="33"/>
  <c r="AG6" i="33"/>
  <c r="AF6" i="33"/>
  <c r="AB6" i="33"/>
  <c r="AA6" i="33"/>
  <c r="Z6" i="33"/>
  <c r="Y6" i="33"/>
  <c r="U6" i="33"/>
  <c r="T6" i="33"/>
  <c r="S6" i="33"/>
  <c r="R6" i="33"/>
  <c r="N6" i="33"/>
  <c r="M6" i="33"/>
  <c r="L6" i="33"/>
  <c r="K6" i="33"/>
  <c r="G6" i="33"/>
  <c r="F6" i="33"/>
  <c r="E6" i="33"/>
  <c r="D6" i="33"/>
  <c r="CF5" i="33"/>
  <c r="CE5" i="33"/>
  <c r="CD5" i="33"/>
  <c r="CC5" i="33"/>
  <c r="BY5" i="33"/>
  <c r="BX5" i="33"/>
  <c r="BW5" i="33"/>
  <c r="BV5" i="33"/>
  <c r="BR5" i="33"/>
  <c r="BQ5" i="33"/>
  <c r="BP5" i="33"/>
  <c r="BO5" i="33"/>
  <c r="BK5" i="33"/>
  <c r="BJ5" i="33"/>
  <c r="BI5" i="33"/>
  <c r="BH5" i="33"/>
  <c r="BD5" i="33"/>
  <c r="BC5" i="33"/>
  <c r="BB5" i="33"/>
  <c r="BA5" i="33"/>
  <c r="AW5" i="33"/>
  <c r="AV5" i="33"/>
  <c r="AU5" i="33"/>
  <c r="AT5" i="33"/>
  <c r="AP5" i="33"/>
  <c r="AO5" i="33"/>
  <c r="AN5" i="33"/>
  <c r="AM5" i="33"/>
  <c r="AI5" i="33"/>
  <c r="AH5" i="33"/>
  <c r="AG5" i="33"/>
  <c r="AF5" i="33"/>
  <c r="AB5" i="33"/>
  <c r="AA5" i="33"/>
  <c r="Z5" i="33"/>
  <c r="Y5" i="33"/>
  <c r="U5" i="33"/>
  <c r="T5" i="33"/>
  <c r="S5" i="33"/>
  <c r="R5" i="33"/>
  <c r="N5" i="33"/>
  <c r="M5" i="33"/>
  <c r="L5" i="33"/>
  <c r="K5" i="33"/>
  <c r="G5" i="33"/>
  <c r="F5" i="33"/>
  <c r="E5" i="33"/>
  <c r="D5" i="33"/>
  <c r="CF4" i="33"/>
  <c r="CE4" i="33"/>
  <c r="CD4" i="33"/>
  <c r="CC4" i="33"/>
  <c r="BY4" i="33"/>
  <c r="BX4" i="33"/>
  <c r="BW4" i="33"/>
  <c r="BV4" i="33"/>
  <c r="BR4" i="33"/>
  <c r="BO4" i="33" s="1"/>
  <c r="BQ4" i="33"/>
  <c r="BP4" i="33"/>
  <c r="BK4" i="33"/>
  <c r="BJ4" i="33"/>
  <c r="BI4" i="33"/>
  <c r="BH4" i="33"/>
  <c r="BD4" i="33"/>
  <c r="BC4" i="33"/>
  <c r="BB4" i="33"/>
  <c r="BA4" i="33"/>
  <c r="AW4" i="33"/>
  <c r="AV4" i="33"/>
  <c r="AU4" i="33"/>
  <c r="AT4" i="33"/>
  <c r="AP4" i="33"/>
  <c r="AO4" i="33"/>
  <c r="AN4" i="33"/>
  <c r="AM4" i="33"/>
  <c r="AI4" i="33"/>
  <c r="AH4" i="33"/>
  <c r="AG4" i="33"/>
  <c r="AF4" i="33"/>
  <c r="AB4" i="33"/>
  <c r="AA4" i="33"/>
  <c r="Z4" i="33"/>
  <c r="Y4" i="33"/>
  <c r="U4" i="33"/>
  <c r="T4" i="33"/>
  <c r="S4" i="33"/>
  <c r="R4" i="33"/>
  <c r="N4" i="33"/>
  <c r="M4" i="33"/>
  <c r="L4" i="33"/>
  <c r="K4" i="33"/>
  <c r="G4" i="33"/>
  <c r="F4" i="33"/>
  <c r="E4" i="33"/>
  <c r="D4" i="33"/>
  <c r="B4" i="33"/>
  <c r="H4" i="33" s="1"/>
  <c r="CF3" i="33"/>
  <c r="CE3" i="33"/>
  <c r="CD3" i="33"/>
  <c r="CC3" i="33"/>
  <c r="BY3" i="33"/>
  <c r="BX3" i="33"/>
  <c r="BW3" i="33"/>
  <c r="BV3" i="33"/>
  <c r="BR3" i="33"/>
  <c r="BO3" i="33" s="1"/>
  <c r="BQ3" i="33"/>
  <c r="BP3" i="33"/>
  <c r="BK3" i="33"/>
  <c r="BJ3" i="33"/>
  <c r="BI3" i="33"/>
  <c r="BH3" i="33"/>
  <c r="BD3" i="33"/>
  <c r="BC3" i="33"/>
  <c r="BB3" i="33"/>
  <c r="BA3" i="33"/>
  <c r="AW3" i="33"/>
  <c r="AV3" i="33"/>
  <c r="AU3" i="33"/>
  <c r="AT3" i="33"/>
  <c r="AP3" i="33"/>
  <c r="AO3" i="33"/>
  <c r="AN3" i="33"/>
  <c r="AM3" i="33"/>
  <c r="AI3" i="33"/>
  <c r="AH3" i="33"/>
  <c r="AG3" i="33"/>
  <c r="AF3" i="33"/>
  <c r="AB3" i="33"/>
  <c r="AA3" i="33"/>
  <c r="Z3" i="33"/>
  <c r="Y3" i="33"/>
  <c r="U3" i="33"/>
  <c r="T3" i="33"/>
  <c r="S3" i="33"/>
  <c r="R3" i="33"/>
  <c r="N3" i="33"/>
  <c r="M3" i="33"/>
  <c r="L3" i="33"/>
  <c r="K3" i="33"/>
  <c r="H3" i="33"/>
  <c r="G3" i="33"/>
  <c r="F3" i="33"/>
  <c r="E3" i="33"/>
  <c r="D3" i="33"/>
  <c r="C13" i="39" l="1"/>
  <c r="M12" i="39"/>
  <c r="B12" i="39"/>
  <c r="C13" i="38"/>
  <c r="J12" i="38"/>
  <c r="B12" i="38"/>
  <c r="C8" i="35"/>
  <c r="M8" i="35" s="1"/>
  <c r="B7" i="35"/>
  <c r="CH34" i="34"/>
  <c r="AC34" i="34"/>
  <c r="AF36" i="34" s="1"/>
  <c r="Z36" i="34" s="1"/>
  <c r="AZ34" i="34"/>
  <c r="BD35" i="34" s="1"/>
  <c r="BI34" i="34"/>
  <c r="BL36" i="34" s="1"/>
  <c r="BF36" i="34" s="1"/>
  <c r="BR34" i="34"/>
  <c r="CP34" i="34"/>
  <c r="AP35" i="34"/>
  <c r="AV34" i="34"/>
  <c r="AP34" i="34" s="1"/>
  <c r="BV35" i="34"/>
  <c r="CB34" i="34"/>
  <c r="BV34" i="34" s="1"/>
  <c r="BN35" i="34"/>
  <c r="BT34" i="34"/>
  <c r="BN34" i="34" s="1"/>
  <c r="BF35" i="34"/>
  <c r="BL34" i="34"/>
  <c r="BF34" i="34" s="1"/>
  <c r="AJ34" i="34"/>
  <c r="AN35" i="34" s="1"/>
  <c r="AH35" i="34" s="1"/>
  <c r="AL34" i="34"/>
  <c r="AK34" i="34"/>
  <c r="AN36" i="34" s="1"/>
  <c r="AH36" i="34" s="1"/>
  <c r="AF34" i="34"/>
  <c r="Z34" i="34" s="1"/>
  <c r="Z35" i="34"/>
  <c r="T34" i="34"/>
  <c r="X35" i="34" s="1"/>
  <c r="V34" i="34"/>
  <c r="U34" i="34"/>
  <c r="X36" i="34" s="1"/>
  <c r="R36" i="34" s="1"/>
  <c r="R35" i="34"/>
  <c r="E34" i="33"/>
  <c r="G36" i="33" s="1"/>
  <c r="D34" i="33"/>
  <c r="G35" i="33" s="1"/>
  <c r="F34" i="33"/>
  <c r="I4" i="34"/>
  <c r="D34" i="34"/>
  <c r="H35" i="34" s="1"/>
  <c r="F34" i="34"/>
  <c r="E34" i="34"/>
  <c r="B30" i="34"/>
  <c r="I29" i="34"/>
  <c r="I21" i="34"/>
  <c r="I22" i="34"/>
  <c r="I23" i="34"/>
  <c r="I24" i="34"/>
  <c r="I25" i="34"/>
  <c r="I26" i="34"/>
  <c r="I27" i="34"/>
  <c r="I28" i="34"/>
  <c r="L34" i="34"/>
  <c r="P35" i="34" s="1"/>
  <c r="N34" i="34"/>
  <c r="I5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M34" i="34"/>
  <c r="P36" i="34" s="1"/>
  <c r="J36" i="34" s="1"/>
  <c r="K34" i="33"/>
  <c r="N35" i="33" s="1"/>
  <c r="I35" i="33" s="1"/>
  <c r="M34" i="33"/>
  <c r="R34" i="33"/>
  <c r="U35" i="33" s="1"/>
  <c r="P35" i="33" s="1"/>
  <c r="T34" i="33"/>
  <c r="AF34" i="33"/>
  <c r="AI35" i="33" s="1"/>
  <c r="AD35" i="33" s="1"/>
  <c r="AH34" i="33"/>
  <c r="AT34" i="33"/>
  <c r="AW35" i="33" s="1"/>
  <c r="AR35" i="33" s="1"/>
  <c r="AV34" i="33"/>
  <c r="BH34" i="33"/>
  <c r="BK35" i="33" s="1"/>
  <c r="BF35" i="33" s="1"/>
  <c r="BJ34" i="33"/>
  <c r="BV34" i="33"/>
  <c r="BY35" i="33" s="1"/>
  <c r="BT35" i="33" s="1"/>
  <c r="BX34" i="33"/>
  <c r="L34" i="33"/>
  <c r="N36" i="33" s="1"/>
  <c r="I36" i="33" s="1"/>
  <c r="S34" i="33"/>
  <c r="U36" i="33" s="1"/>
  <c r="P36" i="33" s="1"/>
  <c r="Z34" i="33"/>
  <c r="AB36" i="33" s="1"/>
  <c r="W36" i="33" s="1"/>
  <c r="AG34" i="33"/>
  <c r="AI36" i="33" s="1"/>
  <c r="AD36" i="33" s="1"/>
  <c r="AN34" i="33"/>
  <c r="AP36" i="33" s="1"/>
  <c r="AK36" i="33" s="1"/>
  <c r="AU34" i="33"/>
  <c r="AW36" i="33" s="1"/>
  <c r="AR36" i="33" s="1"/>
  <c r="BB34" i="33"/>
  <c r="BD36" i="33" s="1"/>
  <c r="AY36" i="33" s="1"/>
  <c r="BI34" i="33"/>
  <c r="BK36" i="33" s="1"/>
  <c r="BF36" i="33" s="1"/>
  <c r="BP34" i="33"/>
  <c r="BR36" i="33" s="1"/>
  <c r="BM36" i="33" s="1"/>
  <c r="BW34" i="33"/>
  <c r="BY36" i="33" s="1"/>
  <c r="BT36" i="33" s="1"/>
  <c r="CD34" i="33"/>
  <c r="CF36" i="33" s="1"/>
  <c r="CA36" i="33" s="1"/>
  <c r="B5" i="33"/>
  <c r="B36" i="33"/>
  <c r="B35" i="33"/>
  <c r="G34" i="33"/>
  <c r="Y34" i="33"/>
  <c r="AB35" i="33" s="1"/>
  <c r="AA34" i="33"/>
  <c r="AM34" i="33"/>
  <c r="AP35" i="33" s="1"/>
  <c r="AO34" i="33"/>
  <c r="BA34" i="33"/>
  <c r="BD35" i="33" s="1"/>
  <c r="BC34" i="33"/>
  <c r="BO34" i="33"/>
  <c r="BR35" i="33" s="1"/>
  <c r="BQ34" i="33"/>
  <c r="CC34" i="33"/>
  <c r="CF35" i="33" s="1"/>
  <c r="CE34" i="33"/>
  <c r="D16" i="32"/>
  <c r="D15" i="32"/>
  <c r="D14" i="32"/>
  <c r="D13" i="32"/>
  <c r="D12" i="32"/>
  <c r="D8" i="32"/>
  <c r="D7" i="32"/>
  <c r="D5" i="32"/>
  <c r="D11" i="32" s="1"/>
  <c r="D4" i="32"/>
  <c r="C3" i="32"/>
  <c r="C14" i="39" l="1"/>
  <c r="M13" i="39"/>
  <c r="B13" i="39"/>
  <c r="L7" i="35"/>
  <c r="J7" i="35" s="1"/>
  <c r="G8" i="35"/>
  <c r="L8" i="35"/>
  <c r="F8" i="35" s="1"/>
  <c r="E8" i="35"/>
  <c r="C14" i="38"/>
  <c r="J13" i="38"/>
  <c r="B13" i="38"/>
  <c r="C9" i="35"/>
  <c r="M9" i="35" s="1"/>
  <c r="B8" i="35"/>
  <c r="AN34" i="34"/>
  <c r="AH34" i="34" s="1"/>
  <c r="AX35" i="34"/>
  <c r="BD34" i="34"/>
  <c r="AX34" i="34" s="1"/>
  <c r="X34" i="34"/>
  <c r="R34" i="34" s="1"/>
  <c r="P34" i="34"/>
  <c r="J34" i="34" s="1"/>
  <c r="J35" i="34"/>
  <c r="B35" i="34"/>
  <c r="B37" i="34"/>
  <c r="H36" i="34"/>
  <c r="N34" i="33"/>
  <c r="I34" i="33" s="1"/>
  <c r="X43" i="34"/>
  <c r="Z43" i="34" s="1"/>
  <c r="B31" i="34"/>
  <c r="I30" i="34"/>
  <c r="BY34" i="33"/>
  <c r="BT34" i="33" s="1"/>
  <c r="BK34" i="33"/>
  <c r="BF34" i="33" s="1"/>
  <c r="AW34" i="33"/>
  <c r="AR34" i="33" s="1"/>
  <c r="AI34" i="33"/>
  <c r="AD34" i="33" s="1"/>
  <c r="U34" i="33"/>
  <c r="P34" i="33" s="1"/>
  <c r="W40" i="33"/>
  <c r="U41" i="33"/>
  <c r="W41" i="33" s="1"/>
  <c r="U40" i="33"/>
  <c r="H5" i="33"/>
  <c r="B6" i="33"/>
  <c r="CA35" i="33"/>
  <c r="CF34" i="33"/>
  <c r="CA34" i="33" s="1"/>
  <c r="BM35" i="33"/>
  <c r="BR34" i="33"/>
  <c r="BM34" i="33" s="1"/>
  <c r="AY35" i="33"/>
  <c r="BD34" i="33"/>
  <c r="AY34" i="33" s="1"/>
  <c r="AK35" i="33"/>
  <c r="AP34" i="33"/>
  <c r="AK34" i="33" s="1"/>
  <c r="W35" i="33"/>
  <c r="AB34" i="33"/>
  <c r="W34" i="33" s="1"/>
  <c r="B34" i="33"/>
  <c r="U39" i="33"/>
  <c r="D10" i="32"/>
  <c r="D6" i="32"/>
  <c r="D9" i="32"/>
  <c r="D5" i="30"/>
  <c r="D9" i="30" s="1"/>
  <c r="D16" i="30"/>
  <c r="D15" i="30"/>
  <c r="D14" i="30"/>
  <c r="D13" i="30"/>
  <c r="D12" i="30"/>
  <c r="D8" i="30"/>
  <c r="D7" i="30"/>
  <c r="D4" i="30"/>
  <c r="C3" i="30"/>
  <c r="C15" i="39" l="1"/>
  <c r="M14" i="39"/>
  <c r="B14" i="39"/>
  <c r="C15" i="38"/>
  <c r="J14" i="38"/>
  <c r="B14" i="38"/>
  <c r="B9" i="35"/>
  <c r="L9" i="35"/>
  <c r="E9" i="35" s="1"/>
  <c r="E37" i="35" s="1"/>
  <c r="L41" i="35" s="1"/>
  <c r="C41" i="35" s="1"/>
  <c r="C10" i="35"/>
  <c r="M10" i="35" s="1"/>
  <c r="B36" i="34"/>
  <c r="H34" i="34"/>
  <c r="B34" i="34" s="1"/>
  <c r="W39" i="33"/>
  <c r="B32" i="34"/>
  <c r="I31" i="34"/>
  <c r="W38" i="33"/>
  <c r="U38" i="33"/>
  <c r="H6" i="33"/>
  <c r="B7" i="33"/>
  <c r="D10" i="30"/>
  <c r="D11" i="30"/>
  <c r="D6" i="30"/>
  <c r="B15" i="39" l="1"/>
  <c r="M15" i="39"/>
  <c r="C16" i="39"/>
  <c r="C16" i="38"/>
  <c r="J15" i="38"/>
  <c r="B15" i="38"/>
  <c r="B10" i="35"/>
  <c r="C11" i="35"/>
  <c r="M11" i="35" s="1"/>
  <c r="L10" i="35"/>
  <c r="G10" i="35" s="1"/>
  <c r="B33" i="34"/>
  <c r="I32" i="34"/>
  <c r="H7" i="33"/>
  <c r="B8" i="33"/>
  <c r="M16" i="39" l="1"/>
  <c r="C17" i="39"/>
  <c r="B16" i="39"/>
  <c r="C17" i="38"/>
  <c r="B16" i="38"/>
  <c r="J16" i="38"/>
  <c r="B11" i="35"/>
  <c r="C12" i="35"/>
  <c r="M12" i="35" s="1"/>
  <c r="J3" i="34"/>
  <c r="I33" i="34"/>
  <c r="B9" i="33"/>
  <c r="H8" i="33"/>
  <c r="M17" i="39" l="1"/>
  <c r="C18" i="39"/>
  <c r="B17" i="39"/>
  <c r="C18" i="38"/>
  <c r="B17" i="38"/>
  <c r="J17" i="38"/>
  <c r="B12" i="35"/>
  <c r="C13" i="35"/>
  <c r="M13" i="35" s="1"/>
  <c r="J4" i="34"/>
  <c r="Q3" i="34"/>
  <c r="B10" i="33"/>
  <c r="H9" i="33"/>
  <c r="G3" i="27"/>
  <c r="M18" i="39" l="1"/>
  <c r="C19" i="39"/>
  <c r="B18" i="39"/>
  <c r="C19" i="38"/>
  <c r="B18" i="38"/>
  <c r="J18" i="38"/>
  <c r="B13" i="35"/>
  <c r="C14" i="35"/>
  <c r="M14" i="35" s="1"/>
  <c r="J5" i="34"/>
  <c r="Q4" i="34"/>
  <c r="B11" i="33"/>
  <c r="H10" i="33"/>
  <c r="M19" i="39" l="1"/>
  <c r="C20" i="39"/>
  <c r="B19" i="39"/>
  <c r="C20" i="38"/>
  <c r="B19" i="38"/>
  <c r="J19" i="38"/>
  <c r="B14" i="35"/>
  <c r="C15" i="35"/>
  <c r="M15" i="35" s="1"/>
  <c r="J6" i="34"/>
  <c r="Q5" i="34"/>
  <c r="B12" i="33"/>
  <c r="H11" i="33"/>
  <c r="CF33" i="27"/>
  <c r="CE33" i="27"/>
  <c r="CD33" i="27"/>
  <c r="CC33" i="27"/>
  <c r="BZ33" i="27"/>
  <c r="BY33" i="27"/>
  <c r="BX33" i="27"/>
  <c r="BW33" i="27"/>
  <c r="BV33" i="27"/>
  <c r="BR33" i="27"/>
  <c r="BQ33" i="27"/>
  <c r="BP33" i="27"/>
  <c r="BO33" i="27"/>
  <c r="BL33" i="27"/>
  <c r="BK33" i="27"/>
  <c r="BJ33" i="27"/>
  <c r="BI33" i="27"/>
  <c r="BH33" i="27"/>
  <c r="BD33" i="27"/>
  <c r="BC33" i="27"/>
  <c r="BB33" i="27"/>
  <c r="BA33" i="27"/>
  <c r="AW33" i="27"/>
  <c r="AV33" i="27"/>
  <c r="AU33" i="27"/>
  <c r="AT33" i="27"/>
  <c r="AQ33" i="27"/>
  <c r="AP33" i="27"/>
  <c r="AO33" i="27"/>
  <c r="AN33" i="27"/>
  <c r="AM33" i="27"/>
  <c r="AI33" i="27"/>
  <c r="AH33" i="27" s="1"/>
  <c r="AG33" i="27"/>
  <c r="AF33" i="27"/>
  <c r="AC33" i="27"/>
  <c r="AB33" i="27"/>
  <c r="AA33" i="27"/>
  <c r="Z33" i="27"/>
  <c r="Y33" i="27"/>
  <c r="U33" i="27"/>
  <c r="T33" i="27"/>
  <c r="S33" i="27"/>
  <c r="R33" i="27"/>
  <c r="O33" i="27"/>
  <c r="N33" i="27"/>
  <c r="M33" i="27"/>
  <c r="L33" i="27"/>
  <c r="K33" i="27"/>
  <c r="G33" i="27"/>
  <c r="F33" i="27"/>
  <c r="E33" i="27"/>
  <c r="D33" i="27"/>
  <c r="CF32" i="27"/>
  <c r="CE32" i="27"/>
  <c r="CD32" i="27"/>
  <c r="CC32" i="27"/>
  <c r="BY32" i="27"/>
  <c r="BX32" i="27"/>
  <c r="BW32" i="27"/>
  <c r="BV32" i="27"/>
  <c r="BR32" i="27"/>
  <c r="BQ32" i="27"/>
  <c r="BP32" i="27"/>
  <c r="BO32" i="27"/>
  <c r="BK32" i="27"/>
  <c r="BJ32" i="27"/>
  <c r="BI32" i="27"/>
  <c r="BH32" i="27"/>
  <c r="BD32" i="27"/>
  <c r="BC32" i="27"/>
  <c r="BB32" i="27"/>
  <c r="BA32" i="27"/>
  <c r="AW32" i="27"/>
  <c r="AV32" i="27"/>
  <c r="AU32" i="27"/>
  <c r="AT32" i="27"/>
  <c r="AP32" i="27"/>
  <c r="AO32" i="27"/>
  <c r="AN32" i="27"/>
  <c r="AM32" i="27"/>
  <c r="AI32" i="27"/>
  <c r="AH32" i="27" s="1"/>
  <c r="AG32" i="27"/>
  <c r="AF32" i="27"/>
  <c r="AB32" i="27"/>
  <c r="AA32" i="27"/>
  <c r="Z32" i="27"/>
  <c r="Y32" i="27"/>
  <c r="U32" i="27"/>
  <c r="T32" i="27"/>
  <c r="S32" i="27"/>
  <c r="R32" i="27"/>
  <c r="O32" i="27"/>
  <c r="N32" i="27"/>
  <c r="K32" i="27" s="1"/>
  <c r="M32" i="27"/>
  <c r="L32" i="27"/>
  <c r="G32" i="27"/>
  <c r="F32" i="27"/>
  <c r="E32" i="27"/>
  <c r="D32" i="27"/>
  <c r="CF31" i="27"/>
  <c r="CE31" i="27"/>
  <c r="CD31" i="27"/>
  <c r="CC31" i="27"/>
  <c r="BY31" i="27"/>
  <c r="BX31" i="27"/>
  <c r="BW31" i="27"/>
  <c r="BV31" i="27"/>
  <c r="BR31" i="27"/>
  <c r="BQ31" i="27"/>
  <c r="BP31" i="27"/>
  <c r="BO31" i="27"/>
  <c r="BK31" i="27"/>
  <c r="BJ31" i="27"/>
  <c r="BI31" i="27"/>
  <c r="BH31" i="27"/>
  <c r="BD31" i="27"/>
  <c r="BC31" i="27"/>
  <c r="BB31" i="27"/>
  <c r="BA31" i="27"/>
  <c r="AW31" i="27"/>
  <c r="AV31" i="27"/>
  <c r="AU31" i="27"/>
  <c r="AT31" i="27"/>
  <c r="AP31" i="27"/>
  <c r="AO31" i="27"/>
  <c r="AN31" i="27"/>
  <c r="AM31" i="27"/>
  <c r="AI31" i="27"/>
  <c r="AH31" i="27" s="1"/>
  <c r="AG31" i="27"/>
  <c r="AF31" i="27"/>
  <c r="AB31" i="27"/>
  <c r="AA31" i="27"/>
  <c r="Z31" i="27"/>
  <c r="Y31" i="27"/>
  <c r="U31" i="27"/>
  <c r="T31" i="27"/>
  <c r="S31" i="27"/>
  <c r="R31" i="27"/>
  <c r="N31" i="27"/>
  <c r="K31" i="27" s="1"/>
  <c r="M31" i="27"/>
  <c r="L31" i="27"/>
  <c r="G31" i="27"/>
  <c r="F31" i="27"/>
  <c r="E31" i="27"/>
  <c r="D31" i="27"/>
  <c r="CF30" i="27"/>
  <c r="CE30" i="27"/>
  <c r="CD30" i="27"/>
  <c r="CC30" i="27"/>
  <c r="BY30" i="27"/>
  <c r="BX30" i="27"/>
  <c r="BW30" i="27"/>
  <c r="BV30" i="27"/>
  <c r="BR30" i="27"/>
  <c r="BQ30" i="27"/>
  <c r="BP30" i="27"/>
  <c r="BO30" i="27"/>
  <c r="BK30" i="27"/>
  <c r="BJ30" i="27"/>
  <c r="BI30" i="27"/>
  <c r="BH30" i="27"/>
  <c r="BD30" i="27"/>
  <c r="BC30" i="27"/>
  <c r="BB30" i="27"/>
  <c r="BA30" i="27"/>
  <c r="AW30" i="27"/>
  <c r="AV30" i="27"/>
  <c r="AU30" i="27"/>
  <c r="AT30" i="27"/>
  <c r="AP30" i="27"/>
  <c r="AO30" i="27"/>
  <c r="AN30" i="27"/>
  <c r="AM30" i="27"/>
  <c r="AI30" i="27"/>
  <c r="AH30" i="27"/>
  <c r="AG30" i="27"/>
  <c r="AF30" i="27"/>
  <c r="AB30" i="27"/>
  <c r="AA30" i="27"/>
  <c r="Z30" i="27"/>
  <c r="Y30" i="27"/>
  <c r="U30" i="27"/>
  <c r="T30" i="27"/>
  <c r="S30" i="27"/>
  <c r="R30" i="27"/>
  <c r="N30" i="27"/>
  <c r="M30" i="27"/>
  <c r="L30" i="27"/>
  <c r="K30" i="27"/>
  <c r="G30" i="27"/>
  <c r="F30" i="27"/>
  <c r="E30" i="27"/>
  <c r="D30" i="27"/>
  <c r="CF29" i="27"/>
  <c r="CE29" i="27"/>
  <c r="CD29" i="27"/>
  <c r="CC29" i="27"/>
  <c r="BY29" i="27"/>
  <c r="BX29" i="27"/>
  <c r="BW29" i="27"/>
  <c r="BV29" i="27"/>
  <c r="BR29" i="27"/>
  <c r="BQ29" i="27"/>
  <c r="BP29" i="27"/>
  <c r="BO29" i="27"/>
  <c r="BK29" i="27"/>
  <c r="BJ29" i="27"/>
  <c r="BI29" i="27"/>
  <c r="BH29" i="27"/>
  <c r="BD29" i="27"/>
  <c r="BC29" i="27"/>
  <c r="BB29" i="27"/>
  <c r="BA29" i="27"/>
  <c r="AW29" i="27"/>
  <c r="AV29" i="27"/>
  <c r="AU29" i="27"/>
  <c r="AT29" i="27"/>
  <c r="AP29" i="27"/>
  <c r="AO29" i="27"/>
  <c r="AN29" i="27"/>
  <c r="AM29" i="27"/>
  <c r="AI29" i="27"/>
  <c r="AH29" i="27"/>
  <c r="AG29" i="27"/>
  <c r="AF29" i="27"/>
  <c r="AB29" i="27"/>
  <c r="AA29" i="27"/>
  <c r="Z29" i="27"/>
  <c r="Y29" i="27"/>
  <c r="U29" i="27"/>
  <c r="T29" i="27"/>
  <c r="S29" i="27"/>
  <c r="R29" i="27"/>
  <c r="N29" i="27"/>
  <c r="K29" i="27" s="1"/>
  <c r="M29" i="27"/>
  <c r="L29" i="27"/>
  <c r="G29" i="27"/>
  <c r="F29" i="27"/>
  <c r="E29" i="27"/>
  <c r="D29" i="27"/>
  <c r="CF28" i="27"/>
  <c r="CE28" i="27"/>
  <c r="CD28" i="27"/>
  <c r="CC28" i="27"/>
  <c r="BY28" i="27"/>
  <c r="BX28" i="27"/>
  <c r="BW28" i="27"/>
  <c r="BV28" i="27"/>
  <c r="BR28" i="27"/>
  <c r="BQ28" i="27"/>
  <c r="BP28" i="27"/>
  <c r="BO28" i="27"/>
  <c r="BK28" i="27"/>
  <c r="BJ28" i="27"/>
  <c r="BI28" i="27"/>
  <c r="BH28" i="27"/>
  <c r="BD28" i="27"/>
  <c r="BC28" i="27"/>
  <c r="BB28" i="27"/>
  <c r="BA28" i="27"/>
  <c r="AW28" i="27"/>
  <c r="AV28" i="27"/>
  <c r="AU28" i="27"/>
  <c r="AT28" i="27"/>
  <c r="AP28" i="27"/>
  <c r="AO28" i="27"/>
  <c r="AN28" i="27"/>
  <c r="AM28" i="27"/>
  <c r="AI28" i="27"/>
  <c r="AH28" i="27" s="1"/>
  <c r="AG28" i="27"/>
  <c r="AF28" i="27"/>
  <c r="AB28" i="27"/>
  <c r="AA28" i="27"/>
  <c r="Z28" i="27"/>
  <c r="Y28" i="27"/>
  <c r="U28" i="27"/>
  <c r="T28" i="27"/>
  <c r="S28" i="27"/>
  <c r="R28" i="27"/>
  <c r="N28" i="27"/>
  <c r="M28" i="27"/>
  <c r="L28" i="27"/>
  <c r="K28" i="27"/>
  <c r="G28" i="27"/>
  <c r="F28" i="27"/>
  <c r="E28" i="27"/>
  <c r="D28" i="27"/>
  <c r="CF27" i="27"/>
  <c r="CE27" i="27"/>
  <c r="CD27" i="27"/>
  <c r="CC27" i="27"/>
  <c r="BY27" i="27"/>
  <c r="BX27" i="27"/>
  <c r="BW27" i="27"/>
  <c r="BV27" i="27"/>
  <c r="BR27" i="27"/>
  <c r="BQ27" i="27"/>
  <c r="BP27" i="27"/>
  <c r="BO27" i="27"/>
  <c r="BK27" i="27"/>
  <c r="BJ27" i="27"/>
  <c r="BI27" i="27"/>
  <c r="BH27" i="27"/>
  <c r="BD27" i="27"/>
  <c r="BC27" i="27"/>
  <c r="BB27" i="27"/>
  <c r="BA27" i="27"/>
  <c r="AW27" i="27"/>
  <c r="AV27" i="27"/>
  <c r="AU27" i="27"/>
  <c r="AT27" i="27"/>
  <c r="AP27" i="27"/>
  <c r="AO27" i="27"/>
  <c r="AN27" i="27"/>
  <c r="AM27" i="27"/>
  <c r="AI27" i="27"/>
  <c r="AH27" i="27"/>
  <c r="AG27" i="27"/>
  <c r="AF27" i="27"/>
  <c r="AB27" i="27"/>
  <c r="AA27" i="27"/>
  <c r="Z27" i="27"/>
  <c r="Y27" i="27"/>
  <c r="U27" i="27"/>
  <c r="T27" i="27"/>
  <c r="S27" i="27"/>
  <c r="R27" i="27"/>
  <c r="N27" i="27"/>
  <c r="M27" i="27"/>
  <c r="L27" i="27"/>
  <c r="K27" i="27"/>
  <c r="G27" i="27"/>
  <c r="F27" i="27"/>
  <c r="E27" i="27"/>
  <c r="D27" i="27"/>
  <c r="CF26" i="27"/>
  <c r="CE26" i="27"/>
  <c r="CD26" i="27"/>
  <c r="CC26" i="27"/>
  <c r="BY26" i="27"/>
  <c r="BX26" i="27"/>
  <c r="BW26" i="27"/>
  <c r="BV26" i="27"/>
  <c r="BR26" i="27"/>
  <c r="BQ26" i="27"/>
  <c r="BP26" i="27"/>
  <c r="BO26" i="27"/>
  <c r="BK26" i="27"/>
  <c r="BJ26" i="27"/>
  <c r="BI26" i="27"/>
  <c r="BH26" i="27"/>
  <c r="BD26" i="27"/>
  <c r="BC26" i="27"/>
  <c r="BB26" i="27"/>
  <c r="BA26" i="27"/>
  <c r="AW26" i="27"/>
  <c r="AV26" i="27"/>
  <c r="AU26" i="27"/>
  <c r="AT26" i="27"/>
  <c r="AP26" i="27"/>
  <c r="AO26" i="27"/>
  <c r="AN26" i="27"/>
  <c r="AM26" i="27"/>
  <c r="AI26" i="27"/>
  <c r="AH26" i="27" s="1"/>
  <c r="AG26" i="27"/>
  <c r="AF26" i="27"/>
  <c r="AB26" i="27"/>
  <c r="AA26" i="27"/>
  <c r="Z26" i="27"/>
  <c r="Y26" i="27"/>
  <c r="U26" i="27"/>
  <c r="T26" i="27"/>
  <c r="S26" i="27"/>
  <c r="R26" i="27"/>
  <c r="N26" i="27"/>
  <c r="M26" i="27"/>
  <c r="L26" i="27"/>
  <c r="K26" i="27"/>
  <c r="G26" i="27"/>
  <c r="F26" i="27"/>
  <c r="E26" i="27"/>
  <c r="D26" i="27"/>
  <c r="CF25" i="27"/>
  <c r="CE25" i="27"/>
  <c r="CD25" i="27"/>
  <c r="CC25" i="27"/>
  <c r="BY25" i="27"/>
  <c r="BX25" i="27"/>
  <c r="BW25" i="27"/>
  <c r="BV25" i="27"/>
  <c r="BR25" i="27"/>
  <c r="BQ25" i="27"/>
  <c r="BP25" i="27"/>
  <c r="BO25" i="27"/>
  <c r="BK25" i="27"/>
  <c r="BJ25" i="27"/>
  <c r="BI25" i="27"/>
  <c r="BH25" i="27"/>
  <c r="BD25" i="27"/>
  <c r="BC25" i="27"/>
  <c r="BB25" i="27"/>
  <c r="BA25" i="27"/>
  <c r="AW25" i="27"/>
  <c r="AV25" i="27"/>
  <c r="AU25" i="27"/>
  <c r="AT25" i="27"/>
  <c r="AP25" i="27"/>
  <c r="AO25" i="27"/>
  <c r="AN25" i="27"/>
  <c r="AM25" i="27"/>
  <c r="AI25" i="27"/>
  <c r="AH25" i="27" s="1"/>
  <c r="AG25" i="27"/>
  <c r="AF25" i="27"/>
  <c r="AB25" i="27"/>
  <c r="AA25" i="27"/>
  <c r="Z25" i="27"/>
  <c r="Y25" i="27"/>
  <c r="U25" i="27"/>
  <c r="T25" i="27"/>
  <c r="S25" i="27"/>
  <c r="R25" i="27"/>
  <c r="N25" i="27"/>
  <c r="M25" i="27"/>
  <c r="L25" i="27"/>
  <c r="K25" i="27"/>
  <c r="G25" i="27"/>
  <c r="F25" i="27"/>
  <c r="E25" i="27"/>
  <c r="D25" i="27"/>
  <c r="CF24" i="27"/>
  <c r="CE24" i="27"/>
  <c r="CD24" i="27"/>
  <c r="CC24" i="27"/>
  <c r="BY24" i="27"/>
  <c r="BX24" i="27"/>
  <c r="BW24" i="27"/>
  <c r="BV24" i="27"/>
  <c r="BR24" i="27"/>
  <c r="BQ24" i="27"/>
  <c r="BP24" i="27"/>
  <c r="BO24" i="27"/>
  <c r="BK24" i="27"/>
  <c r="BJ24" i="27"/>
  <c r="BI24" i="27"/>
  <c r="BH24" i="27"/>
  <c r="BD24" i="27"/>
  <c r="BC24" i="27"/>
  <c r="BB24" i="27"/>
  <c r="BA24" i="27"/>
  <c r="AW24" i="27"/>
  <c r="AV24" i="27"/>
  <c r="AU24" i="27"/>
  <c r="AT24" i="27"/>
  <c r="AP24" i="27"/>
  <c r="AO24" i="27"/>
  <c r="AN24" i="27"/>
  <c r="AM24" i="27"/>
  <c r="AI24" i="27"/>
  <c r="AH24" i="27" s="1"/>
  <c r="AG24" i="27"/>
  <c r="AF24" i="27"/>
  <c r="AB24" i="27"/>
  <c r="AA24" i="27"/>
  <c r="Z24" i="27"/>
  <c r="Y24" i="27"/>
  <c r="U24" i="27"/>
  <c r="T24" i="27"/>
  <c r="S24" i="27"/>
  <c r="R24" i="27"/>
  <c r="N24" i="27"/>
  <c r="K24" i="27" s="1"/>
  <c r="M24" i="27"/>
  <c r="L24" i="27"/>
  <c r="G24" i="27"/>
  <c r="F24" i="27"/>
  <c r="E24" i="27"/>
  <c r="D24" i="27"/>
  <c r="CF23" i="27"/>
  <c r="CE23" i="27"/>
  <c r="CD23" i="27"/>
  <c r="CC23" i="27"/>
  <c r="BY23" i="27"/>
  <c r="BX23" i="27"/>
  <c r="BW23" i="27"/>
  <c r="BV23" i="27"/>
  <c r="BR23" i="27"/>
  <c r="BQ23" i="27"/>
  <c r="BP23" i="27"/>
  <c r="BO23" i="27"/>
  <c r="BK23" i="27"/>
  <c r="BJ23" i="27"/>
  <c r="BI23" i="27"/>
  <c r="BH23" i="27"/>
  <c r="BD23" i="27"/>
  <c r="BC23" i="27"/>
  <c r="BB23" i="27"/>
  <c r="BA23" i="27"/>
  <c r="AW23" i="27"/>
  <c r="AV23" i="27"/>
  <c r="AU23" i="27"/>
  <c r="AT23" i="27"/>
  <c r="AP23" i="27"/>
  <c r="AO23" i="27"/>
  <c r="AN23" i="27"/>
  <c r="AM23" i="27"/>
  <c r="AI23" i="27"/>
  <c r="AH23" i="27"/>
  <c r="AG23" i="27"/>
  <c r="AF23" i="27"/>
  <c r="AB23" i="27"/>
  <c r="AA23" i="27"/>
  <c r="Z23" i="27"/>
  <c r="Y23" i="27"/>
  <c r="U23" i="27"/>
  <c r="T23" i="27"/>
  <c r="S23" i="27"/>
  <c r="R23" i="27"/>
  <c r="N23" i="27"/>
  <c r="K23" i="27" s="1"/>
  <c r="M23" i="27"/>
  <c r="L23" i="27"/>
  <c r="G23" i="27"/>
  <c r="F23" i="27"/>
  <c r="E23" i="27"/>
  <c r="D23" i="27"/>
  <c r="CF22" i="27"/>
  <c r="CE22" i="27"/>
  <c r="CD22" i="27"/>
  <c r="CC22" i="27"/>
  <c r="BY22" i="27"/>
  <c r="BX22" i="27"/>
  <c r="BW22" i="27"/>
  <c r="BV22" i="27"/>
  <c r="BR22" i="27"/>
  <c r="BQ22" i="27"/>
  <c r="BP22" i="27"/>
  <c r="BO22" i="27"/>
  <c r="BK22" i="27"/>
  <c r="BJ22" i="27"/>
  <c r="BI22" i="27"/>
  <c r="BH22" i="27"/>
  <c r="BD22" i="27"/>
  <c r="BC22" i="27"/>
  <c r="BB22" i="27"/>
  <c r="BA22" i="27"/>
  <c r="AW22" i="27"/>
  <c r="AV22" i="27"/>
  <c r="AU22" i="27"/>
  <c r="AT22" i="27"/>
  <c r="AP22" i="27"/>
  <c r="AO22" i="27"/>
  <c r="AN22" i="27"/>
  <c r="AM22" i="27"/>
  <c r="AI22" i="27"/>
  <c r="AH22" i="27"/>
  <c r="AG22" i="27"/>
  <c r="AF22" i="27"/>
  <c r="AB22" i="27"/>
  <c r="AA22" i="27"/>
  <c r="Z22" i="27"/>
  <c r="Y22" i="27"/>
  <c r="U22" i="27"/>
  <c r="T22" i="27"/>
  <c r="S22" i="27"/>
  <c r="R22" i="27"/>
  <c r="N22" i="27"/>
  <c r="K22" i="27" s="1"/>
  <c r="M22" i="27"/>
  <c r="L22" i="27"/>
  <c r="G22" i="27"/>
  <c r="F22" i="27"/>
  <c r="E22" i="27"/>
  <c r="D22" i="27"/>
  <c r="CF21" i="27"/>
  <c r="CE21" i="27"/>
  <c r="CD21" i="27"/>
  <c r="CC21" i="27"/>
  <c r="BY21" i="27"/>
  <c r="BX21" i="27"/>
  <c r="BW21" i="27"/>
  <c r="BV21" i="27"/>
  <c r="BR21" i="27"/>
  <c r="BQ21" i="27"/>
  <c r="BP21" i="27"/>
  <c r="BO21" i="27"/>
  <c r="BK21" i="27"/>
  <c r="BJ21" i="27"/>
  <c r="BI21" i="27"/>
  <c r="BH21" i="27"/>
  <c r="BD21" i="27"/>
  <c r="BC21" i="27"/>
  <c r="BB21" i="27"/>
  <c r="BA21" i="27"/>
  <c r="AW21" i="27"/>
  <c r="AV21" i="27"/>
  <c r="AU21" i="27"/>
  <c r="AT21" i="27"/>
  <c r="AP21" i="27"/>
  <c r="AO21" i="27"/>
  <c r="AN21" i="27"/>
  <c r="AM21" i="27"/>
  <c r="AI21" i="27"/>
  <c r="AH21" i="27" s="1"/>
  <c r="AG21" i="27"/>
  <c r="AF21" i="27"/>
  <c r="AB21" i="27"/>
  <c r="AA21" i="27"/>
  <c r="Z21" i="27"/>
  <c r="Y21" i="27"/>
  <c r="U21" i="27"/>
  <c r="T21" i="27"/>
  <c r="S21" i="27"/>
  <c r="R21" i="27"/>
  <c r="N21" i="27"/>
  <c r="M21" i="27"/>
  <c r="L21" i="27"/>
  <c r="K21" i="27"/>
  <c r="G21" i="27"/>
  <c r="F21" i="27"/>
  <c r="E21" i="27"/>
  <c r="D21" i="27"/>
  <c r="CF20" i="27"/>
  <c r="CE20" i="27"/>
  <c r="CD20" i="27"/>
  <c r="CC20" i="27"/>
  <c r="BY20" i="27"/>
  <c r="BX20" i="27"/>
  <c r="BW20" i="27"/>
  <c r="BV20" i="27"/>
  <c r="BR20" i="27"/>
  <c r="BQ20" i="27"/>
  <c r="BP20" i="27"/>
  <c r="BO20" i="27"/>
  <c r="BK20" i="27"/>
  <c r="BJ20" i="27"/>
  <c r="BI20" i="27"/>
  <c r="BH20" i="27"/>
  <c r="BD20" i="27"/>
  <c r="BC20" i="27"/>
  <c r="BB20" i="27"/>
  <c r="BA20" i="27"/>
  <c r="AW20" i="27"/>
  <c r="AV20" i="27"/>
  <c r="AU20" i="27"/>
  <c r="AT20" i="27"/>
  <c r="AP20" i="27"/>
  <c r="AO20" i="27"/>
  <c r="AN20" i="27"/>
  <c r="AM20" i="27"/>
  <c r="AI20" i="27"/>
  <c r="AH20" i="27" s="1"/>
  <c r="AG20" i="27"/>
  <c r="AF20" i="27"/>
  <c r="AB20" i="27"/>
  <c r="AA20" i="27"/>
  <c r="Z20" i="27"/>
  <c r="Y20" i="27"/>
  <c r="U20" i="27"/>
  <c r="T20" i="27"/>
  <c r="S20" i="27"/>
  <c r="R20" i="27"/>
  <c r="N20" i="27"/>
  <c r="M20" i="27"/>
  <c r="L20" i="27"/>
  <c r="K20" i="27"/>
  <c r="G20" i="27"/>
  <c r="F20" i="27"/>
  <c r="E20" i="27"/>
  <c r="D20" i="27"/>
  <c r="CF19" i="27"/>
  <c r="CE19" i="27"/>
  <c r="CD19" i="27"/>
  <c r="CC19" i="27"/>
  <c r="BY19" i="27"/>
  <c r="BX19" i="27"/>
  <c r="BW19" i="27"/>
  <c r="BV19" i="27"/>
  <c r="BR19" i="27"/>
  <c r="BQ19" i="27"/>
  <c r="BP19" i="27"/>
  <c r="BO19" i="27"/>
  <c r="BK19" i="27"/>
  <c r="BJ19" i="27"/>
  <c r="BI19" i="27"/>
  <c r="BH19" i="27"/>
  <c r="BD19" i="27"/>
  <c r="BC19" i="27"/>
  <c r="BB19" i="27"/>
  <c r="BA19" i="27"/>
  <c r="AW19" i="27"/>
  <c r="AV19" i="27"/>
  <c r="AU19" i="27"/>
  <c r="AT19" i="27"/>
  <c r="AP19" i="27"/>
  <c r="AO19" i="27"/>
  <c r="AN19" i="27"/>
  <c r="AM19" i="27"/>
  <c r="AI19" i="27"/>
  <c r="AH19" i="27" s="1"/>
  <c r="AG19" i="27"/>
  <c r="AF19" i="27"/>
  <c r="AB19" i="27"/>
  <c r="AA19" i="27"/>
  <c r="Z19" i="27"/>
  <c r="Y19" i="27"/>
  <c r="U19" i="27"/>
  <c r="T19" i="27"/>
  <c r="S19" i="27"/>
  <c r="R19" i="27"/>
  <c r="N19" i="27"/>
  <c r="K19" i="27" s="1"/>
  <c r="M19" i="27"/>
  <c r="L19" i="27"/>
  <c r="G19" i="27"/>
  <c r="F19" i="27"/>
  <c r="E19" i="27"/>
  <c r="D19" i="27"/>
  <c r="CF18" i="27"/>
  <c r="CE18" i="27"/>
  <c r="CD18" i="27"/>
  <c r="CC18" i="27"/>
  <c r="BY18" i="27"/>
  <c r="BX18" i="27"/>
  <c r="BW18" i="27"/>
  <c r="BV18" i="27"/>
  <c r="BR18" i="27"/>
  <c r="BQ18" i="27"/>
  <c r="BP18" i="27"/>
  <c r="BO18" i="27"/>
  <c r="BK18" i="27"/>
  <c r="BJ18" i="27"/>
  <c r="BI18" i="27"/>
  <c r="BH18" i="27"/>
  <c r="BD18" i="27"/>
  <c r="BC18" i="27"/>
  <c r="BB18" i="27"/>
  <c r="BA18" i="27"/>
  <c r="AW18" i="27"/>
  <c r="AV18" i="27"/>
  <c r="AU18" i="27"/>
  <c r="AT18" i="27"/>
  <c r="AP18" i="27"/>
  <c r="AO18" i="27"/>
  <c r="AN18" i="27"/>
  <c r="AM18" i="27"/>
  <c r="AI18" i="27"/>
  <c r="AH18" i="27"/>
  <c r="AG18" i="27"/>
  <c r="AF18" i="27"/>
  <c r="AB18" i="27"/>
  <c r="AA18" i="27"/>
  <c r="Z18" i="27"/>
  <c r="Y18" i="27"/>
  <c r="U18" i="27"/>
  <c r="T18" i="27"/>
  <c r="S18" i="27"/>
  <c r="R18" i="27"/>
  <c r="N18" i="27"/>
  <c r="M18" i="27"/>
  <c r="L18" i="27"/>
  <c r="K18" i="27"/>
  <c r="G18" i="27"/>
  <c r="F18" i="27"/>
  <c r="E18" i="27"/>
  <c r="D18" i="27"/>
  <c r="CF17" i="27"/>
  <c r="CE17" i="27"/>
  <c r="CD17" i="27"/>
  <c r="CC17" i="27"/>
  <c r="BY17" i="27"/>
  <c r="BX17" i="27"/>
  <c r="BW17" i="27"/>
  <c r="BV17" i="27"/>
  <c r="BR17" i="27"/>
  <c r="BQ17" i="27"/>
  <c r="BP17" i="27"/>
  <c r="BO17" i="27"/>
  <c r="BK17" i="27"/>
  <c r="BJ17" i="27"/>
  <c r="BI17" i="27"/>
  <c r="BH17" i="27"/>
  <c r="BD17" i="27"/>
  <c r="BC17" i="27"/>
  <c r="BB17" i="27"/>
  <c r="BA17" i="27"/>
  <c r="AW17" i="27"/>
  <c r="AV17" i="27"/>
  <c r="AU17" i="27"/>
  <c r="AT17" i="27"/>
  <c r="AP17" i="27"/>
  <c r="AO17" i="27"/>
  <c r="AN17" i="27"/>
  <c r="AM17" i="27"/>
  <c r="AI17" i="27"/>
  <c r="AH17" i="27"/>
  <c r="AG17" i="27"/>
  <c r="AF17" i="27"/>
  <c r="AB17" i="27"/>
  <c r="AA17" i="27"/>
  <c r="Z17" i="27"/>
  <c r="Y17" i="27"/>
  <c r="U17" i="27"/>
  <c r="T17" i="27"/>
  <c r="S17" i="27"/>
  <c r="R17" i="27"/>
  <c r="N17" i="27"/>
  <c r="K17" i="27" s="1"/>
  <c r="M17" i="27"/>
  <c r="L17" i="27"/>
  <c r="G17" i="27"/>
  <c r="F17" i="27"/>
  <c r="E17" i="27"/>
  <c r="D17" i="27"/>
  <c r="CF16" i="27"/>
  <c r="CE16" i="27"/>
  <c r="CD16" i="27"/>
  <c r="CC16" i="27"/>
  <c r="BY16" i="27"/>
  <c r="BX16" i="27"/>
  <c r="BW16" i="27"/>
  <c r="BV16" i="27"/>
  <c r="BR16" i="27"/>
  <c r="BQ16" i="27"/>
  <c r="BP16" i="27"/>
  <c r="BO16" i="27"/>
  <c r="BK16" i="27"/>
  <c r="BJ16" i="27"/>
  <c r="BI16" i="27"/>
  <c r="BH16" i="27"/>
  <c r="BD16" i="27"/>
  <c r="BC16" i="27"/>
  <c r="BB16" i="27"/>
  <c r="BA16" i="27"/>
  <c r="AW16" i="27"/>
  <c r="AV16" i="27"/>
  <c r="AU16" i="27"/>
  <c r="AT16" i="27"/>
  <c r="AP16" i="27"/>
  <c r="AO16" i="27"/>
  <c r="AN16" i="27"/>
  <c r="AM16" i="27"/>
  <c r="AI16" i="27"/>
  <c r="AH16" i="27"/>
  <c r="AG16" i="27"/>
  <c r="AF16" i="27"/>
  <c r="AB16" i="27"/>
  <c r="AA16" i="27"/>
  <c r="Z16" i="27"/>
  <c r="Y16" i="27"/>
  <c r="U16" i="27"/>
  <c r="T16" i="27"/>
  <c r="S16" i="27"/>
  <c r="R16" i="27"/>
  <c r="N16" i="27"/>
  <c r="K16" i="27" s="1"/>
  <c r="M16" i="27"/>
  <c r="L16" i="27"/>
  <c r="G16" i="27"/>
  <c r="F16" i="27"/>
  <c r="E16" i="27"/>
  <c r="D16" i="27"/>
  <c r="CF15" i="27"/>
  <c r="CE15" i="27"/>
  <c r="CD15" i="27"/>
  <c r="CC15" i="27"/>
  <c r="BY15" i="27"/>
  <c r="BX15" i="27"/>
  <c r="BW15" i="27"/>
  <c r="BV15" i="27"/>
  <c r="BR15" i="27"/>
  <c r="BQ15" i="27"/>
  <c r="BP15" i="27"/>
  <c r="BO15" i="27"/>
  <c r="BK15" i="27"/>
  <c r="BJ15" i="27"/>
  <c r="BI15" i="27"/>
  <c r="BH15" i="27"/>
  <c r="BD15" i="27"/>
  <c r="BC15" i="27"/>
  <c r="BB15" i="27"/>
  <c r="BA15" i="27"/>
  <c r="AW15" i="27"/>
  <c r="AV15" i="27"/>
  <c r="AU15" i="27"/>
  <c r="AT15" i="27"/>
  <c r="AP15" i="27"/>
  <c r="AO15" i="27"/>
  <c r="AN15" i="27"/>
  <c r="AM15" i="27"/>
  <c r="AI15" i="27"/>
  <c r="AH15" i="27"/>
  <c r="AG15" i="27"/>
  <c r="AF15" i="27"/>
  <c r="AB15" i="27"/>
  <c r="AA15" i="27"/>
  <c r="Z15" i="27"/>
  <c r="Y15" i="27"/>
  <c r="U15" i="27"/>
  <c r="T15" i="27"/>
  <c r="S15" i="27"/>
  <c r="R15" i="27"/>
  <c r="N15" i="27"/>
  <c r="M15" i="27"/>
  <c r="L15" i="27"/>
  <c r="K15" i="27"/>
  <c r="G15" i="27"/>
  <c r="F15" i="27"/>
  <c r="E15" i="27"/>
  <c r="D15" i="27"/>
  <c r="CF14" i="27"/>
  <c r="CE14" i="27"/>
  <c r="CD14" i="27"/>
  <c r="CC14" i="27"/>
  <c r="BY14" i="27"/>
  <c r="BX14" i="27"/>
  <c r="BW14" i="27"/>
  <c r="BV14" i="27"/>
  <c r="BR14" i="27"/>
  <c r="BQ14" i="27"/>
  <c r="BP14" i="27"/>
  <c r="BO14" i="27"/>
  <c r="BK14" i="27"/>
  <c r="BJ14" i="27"/>
  <c r="BI14" i="27"/>
  <c r="BH14" i="27"/>
  <c r="BD14" i="27"/>
  <c r="BC14" i="27"/>
  <c r="BB14" i="27"/>
  <c r="BA14" i="27"/>
  <c r="AW14" i="27"/>
  <c r="AV14" i="27"/>
  <c r="AU14" i="27"/>
  <c r="AT14" i="27"/>
  <c r="AP14" i="27"/>
  <c r="AO14" i="27"/>
  <c r="AN14" i="27"/>
  <c r="AM14" i="27"/>
  <c r="AI14" i="27"/>
  <c r="AH14" i="27"/>
  <c r="AG14" i="27"/>
  <c r="AF14" i="27"/>
  <c r="AB14" i="27"/>
  <c r="AA14" i="27"/>
  <c r="Z14" i="27"/>
  <c r="Y14" i="27"/>
  <c r="U14" i="27"/>
  <c r="T14" i="27"/>
  <c r="S14" i="27"/>
  <c r="R14" i="27"/>
  <c r="N14" i="27"/>
  <c r="M14" i="27"/>
  <c r="L14" i="27"/>
  <c r="K14" i="27"/>
  <c r="G14" i="27"/>
  <c r="F14" i="27"/>
  <c r="E14" i="27"/>
  <c r="D14" i="27"/>
  <c r="CF13" i="27"/>
  <c r="CE13" i="27"/>
  <c r="CD13" i="27"/>
  <c r="CC13" i="27"/>
  <c r="BY13" i="27"/>
  <c r="BX13" i="27"/>
  <c r="BW13" i="27"/>
  <c r="BV13" i="27"/>
  <c r="BR13" i="27"/>
  <c r="BQ13" i="27"/>
  <c r="BP13" i="27"/>
  <c r="BO13" i="27"/>
  <c r="BK13" i="27"/>
  <c r="BJ13" i="27"/>
  <c r="BI13" i="27"/>
  <c r="BH13" i="27"/>
  <c r="BD13" i="27"/>
  <c r="BC13" i="27"/>
  <c r="BB13" i="27"/>
  <c r="BA13" i="27"/>
  <c r="AW13" i="27"/>
  <c r="AV13" i="27"/>
  <c r="AU13" i="27"/>
  <c r="AT13" i="27"/>
  <c r="AP13" i="27"/>
  <c r="AO13" i="27"/>
  <c r="AN13" i="27"/>
  <c r="AM13" i="27"/>
  <c r="AI13" i="27"/>
  <c r="AH13" i="27"/>
  <c r="AG13" i="27"/>
  <c r="AF13" i="27"/>
  <c r="AB13" i="27"/>
  <c r="AA13" i="27"/>
  <c r="Z13" i="27"/>
  <c r="Y13" i="27"/>
  <c r="U13" i="27"/>
  <c r="T13" i="27"/>
  <c r="S13" i="27"/>
  <c r="R13" i="27"/>
  <c r="N13" i="27"/>
  <c r="M13" i="27"/>
  <c r="L13" i="27"/>
  <c r="K13" i="27"/>
  <c r="G13" i="27"/>
  <c r="D13" i="27" s="1"/>
  <c r="F13" i="27"/>
  <c r="E13" i="27"/>
  <c r="CF12" i="27"/>
  <c r="CE12" i="27"/>
  <c r="CD12" i="27"/>
  <c r="CC12" i="27"/>
  <c r="BY12" i="27"/>
  <c r="BX12" i="27"/>
  <c r="BW12" i="27"/>
  <c r="BV12" i="27"/>
  <c r="BR12" i="27"/>
  <c r="BQ12" i="27"/>
  <c r="BP12" i="27"/>
  <c r="BO12" i="27"/>
  <c r="BK12" i="27"/>
  <c r="BJ12" i="27"/>
  <c r="BI12" i="27"/>
  <c r="BH12" i="27"/>
  <c r="BD12" i="27"/>
  <c r="BC12" i="27"/>
  <c r="BB12" i="27"/>
  <c r="BA12" i="27"/>
  <c r="AW12" i="27"/>
  <c r="AV12" i="27"/>
  <c r="AU12" i="27"/>
  <c r="AT12" i="27"/>
  <c r="AP12" i="27"/>
  <c r="AO12" i="27"/>
  <c r="AN12" i="27"/>
  <c r="AM12" i="27"/>
  <c r="AI12" i="27"/>
  <c r="AH12" i="27"/>
  <c r="AG12" i="27"/>
  <c r="AF12" i="27"/>
  <c r="AB12" i="27"/>
  <c r="AA12" i="27"/>
  <c r="Z12" i="27"/>
  <c r="Y12" i="27"/>
  <c r="U12" i="27"/>
  <c r="T12" i="27"/>
  <c r="S12" i="27"/>
  <c r="R12" i="27"/>
  <c r="N12" i="27"/>
  <c r="K12" i="27" s="1"/>
  <c r="M12" i="27"/>
  <c r="L12" i="27"/>
  <c r="G12" i="27"/>
  <c r="F12" i="27"/>
  <c r="E12" i="27"/>
  <c r="D12" i="27"/>
  <c r="CF11" i="27"/>
  <c r="CE11" i="27"/>
  <c r="CD11" i="27"/>
  <c r="CC11" i="27"/>
  <c r="BY11" i="27"/>
  <c r="BX11" i="27"/>
  <c r="BW11" i="27"/>
  <c r="BV11" i="27"/>
  <c r="BR11" i="27"/>
  <c r="BQ11" i="27"/>
  <c r="BP11" i="27"/>
  <c r="BO11" i="27"/>
  <c r="BK11" i="27"/>
  <c r="BJ11" i="27"/>
  <c r="BI11" i="27"/>
  <c r="BH11" i="27"/>
  <c r="BD11" i="27"/>
  <c r="BC11" i="27"/>
  <c r="BB11" i="27"/>
  <c r="BA11" i="27"/>
  <c r="AW11" i="27"/>
  <c r="AV11" i="27"/>
  <c r="AU11" i="27"/>
  <c r="AT11" i="27"/>
  <c r="AP11" i="27"/>
  <c r="AO11" i="27"/>
  <c r="AN11" i="27"/>
  <c r="AM11" i="27"/>
  <c r="AI11" i="27"/>
  <c r="AH11" i="27" s="1"/>
  <c r="AG11" i="27"/>
  <c r="AF11" i="27"/>
  <c r="AB11" i="27"/>
  <c r="AA11" i="27"/>
  <c r="Z11" i="27"/>
  <c r="Y11" i="27"/>
  <c r="U11" i="27"/>
  <c r="T11" i="27"/>
  <c r="S11" i="27"/>
  <c r="R11" i="27"/>
  <c r="N11" i="27"/>
  <c r="K11" i="27" s="1"/>
  <c r="M11" i="27"/>
  <c r="L11" i="27"/>
  <c r="G11" i="27"/>
  <c r="F11" i="27"/>
  <c r="E11" i="27"/>
  <c r="D11" i="27"/>
  <c r="CF10" i="27"/>
  <c r="CE10" i="27"/>
  <c r="CD10" i="27"/>
  <c r="CC10" i="27"/>
  <c r="BY10" i="27"/>
  <c r="BX10" i="27"/>
  <c r="BW10" i="27"/>
  <c r="BV10" i="27"/>
  <c r="BR10" i="27"/>
  <c r="BQ10" i="27"/>
  <c r="BP10" i="27"/>
  <c r="BO10" i="27"/>
  <c r="BK10" i="27"/>
  <c r="BJ10" i="27"/>
  <c r="BI10" i="27"/>
  <c r="BH10" i="27"/>
  <c r="BD10" i="27"/>
  <c r="BC10" i="27"/>
  <c r="BB10" i="27"/>
  <c r="BA10" i="27"/>
  <c r="AW10" i="27"/>
  <c r="AV10" i="27"/>
  <c r="AU10" i="27"/>
  <c r="AT10" i="27"/>
  <c r="AP10" i="27"/>
  <c r="AO10" i="27"/>
  <c r="AN10" i="27"/>
  <c r="AM10" i="27"/>
  <c r="AI10" i="27"/>
  <c r="AH10" i="27"/>
  <c r="AG10" i="27"/>
  <c r="AF10" i="27"/>
  <c r="AB10" i="27"/>
  <c r="AA10" i="27"/>
  <c r="Z10" i="27"/>
  <c r="Y10" i="27"/>
  <c r="U10" i="27"/>
  <c r="T10" i="27"/>
  <c r="S10" i="27"/>
  <c r="R10" i="27"/>
  <c r="N10" i="27"/>
  <c r="K10" i="27" s="1"/>
  <c r="M10" i="27"/>
  <c r="L10" i="27"/>
  <c r="G10" i="27"/>
  <c r="F10" i="27"/>
  <c r="E10" i="27"/>
  <c r="D10" i="27"/>
  <c r="CF9" i="27"/>
  <c r="CE9" i="27"/>
  <c r="CD9" i="27"/>
  <c r="CC9" i="27"/>
  <c r="BY9" i="27"/>
  <c r="BX9" i="27"/>
  <c r="BW9" i="27"/>
  <c r="BV9" i="27"/>
  <c r="BR9" i="27"/>
  <c r="BQ9" i="27"/>
  <c r="BP9" i="27"/>
  <c r="BO9" i="27"/>
  <c r="BK9" i="27"/>
  <c r="BJ9" i="27"/>
  <c r="BI9" i="27"/>
  <c r="BH9" i="27"/>
  <c r="BD9" i="27"/>
  <c r="BC9" i="27"/>
  <c r="BB9" i="27"/>
  <c r="BA9" i="27"/>
  <c r="AW9" i="27"/>
  <c r="AV9" i="27"/>
  <c r="AU9" i="27"/>
  <c r="AT9" i="27"/>
  <c r="AP9" i="27"/>
  <c r="AO9" i="27"/>
  <c r="AN9" i="27"/>
  <c r="AM9" i="27"/>
  <c r="AI9" i="27"/>
  <c r="AH9" i="27"/>
  <c r="AG9" i="27"/>
  <c r="AF9" i="27"/>
  <c r="AB9" i="27"/>
  <c r="AA9" i="27"/>
  <c r="Z9" i="27"/>
  <c r="Y9" i="27"/>
  <c r="U9" i="27"/>
  <c r="T9" i="27"/>
  <c r="S9" i="27"/>
  <c r="R9" i="27"/>
  <c r="N9" i="27"/>
  <c r="K9" i="27" s="1"/>
  <c r="M9" i="27"/>
  <c r="L9" i="27"/>
  <c r="G9" i="27"/>
  <c r="F9" i="27"/>
  <c r="E9" i="27"/>
  <c r="D9" i="27"/>
  <c r="CF8" i="27"/>
  <c r="CE8" i="27"/>
  <c r="CD8" i="27"/>
  <c r="CC8" i="27"/>
  <c r="BY8" i="27"/>
  <c r="BX8" i="27"/>
  <c r="BW8" i="27"/>
  <c r="BV8" i="27"/>
  <c r="BR8" i="27"/>
  <c r="BQ8" i="27"/>
  <c r="BP8" i="27"/>
  <c r="BO8" i="27"/>
  <c r="BK8" i="27"/>
  <c r="BJ8" i="27"/>
  <c r="BI8" i="27"/>
  <c r="BH8" i="27"/>
  <c r="BD8" i="27"/>
  <c r="BC8" i="27"/>
  <c r="BB8" i="27"/>
  <c r="BA8" i="27"/>
  <c r="AW8" i="27"/>
  <c r="AV8" i="27"/>
  <c r="AU8" i="27"/>
  <c r="AT8" i="27"/>
  <c r="AP8" i="27"/>
  <c r="AO8" i="27"/>
  <c r="AN8" i="27"/>
  <c r="AM8" i="27"/>
  <c r="AI8" i="27"/>
  <c r="AH8" i="27"/>
  <c r="AG8" i="27"/>
  <c r="AF8" i="27"/>
  <c r="AB8" i="27"/>
  <c r="AA8" i="27"/>
  <c r="Z8" i="27"/>
  <c r="Y8" i="27"/>
  <c r="U8" i="27"/>
  <c r="T8" i="27"/>
  <c r="S8" i="27"/>
  <c r="R8" i="27"/>
  <c r="N8" i="27"/>
  <c r="K8" i="27" s="1"/>
  <c r="M8" i="27"/>
  <c r="L8" i="27"/>
  <c r="G8" i="27"/>
  <c r="F8" i="27"/>
  <c r="E8" i="27"/>
  <c r="D8" i="27"/>
  <c r="CF7" i="27"/>
  <c r="CE7" i="27"/>
  <c r="CD7" i="27"/>
  <c r="CC7" i="27"/>
  <c r="BY7" i="27"/>
  <c r="BX7" i="27"/>
  <c r="BW7" i="27"/>
  <c r="BV7" i="27"/>
  <c r="BR7" i="27"/>
  <c r="BQ7" i="27"/>
  <c r="BP7" i="27"/>
  <c r="BO7" i="27"/>
  <c r="BK7" i="27"/>
  <c r="BJ7" i="27"/>
  <c r="BI7" i="27"/>
  <c r="BH7" i="27"/>
  <c r="BD7" i="27"/>
  <c r="BC7" i="27"/>
  <c r="BB7" i="27"/>
  <c r="BA7" i="27"/>
  <c r="AW7" i="27"/>
  <c r="AV7" i="27"/>
  <c r="AU7" i="27"/>
  <c r="AT7" i="27"/>
  <c r="AP7" i="27"/>
  <c r="AO7" i="27"/>
  <c r="AN7" i="27"/>
  <c r="AM7" i="27"/>
  <c r="AI7" i="27"/>
  <c r="AH7" i="27" s="1"/>
  <c r="AG7" i="27"/>
  <c r="AF7" i="27"/>
  <c r="AB7" i="27"/>
  <c r="AA7" i="27"/>
  <c r="Z7" i="27"/>
  <c r="Y7" i="27"/>
  <c r="U7" i="27"/>
  <c r="T7" i="27"/>
  <c r="S7" i="27"/>
  <c r="R7" i="27"/>
  <c r="N7" i="27"/>
  <c r="M7" i="27"/>
  <c r="L7" i="27"/>
  <c r="K7" i="27"/>
  <c r="G7" i="27"/>
  <c r="E7" i="27" s="1"/>
  <c r="F7" i="27"/>
  <c r="D7" i="27"/>
  <c r="CF6" i="27"/>
  <c r="CE6" i="27"/>
  <c r="CD6" i="27"/>
  <c r="CC6" i="27"/>
  <c r="BY6" i="27"/>
  <c r="BX6" i="27"/>
  <c r="BW6" i="27"/>
  <c r="BV6" i="27"/>
  <c r="BR6" i="27"/>
  <c r="BQ6" i="27"/>
  <c r="BP6" i="27"/>
  <c r="BO6" i="27"/>
  <c r="BK6" i="27"/>
  <c r="BJ6" i="27"/>
  <c r="BI6" i="27"/>
  <c r="BH6" i="27"/>
  <c r="BD6" i="27"/>
  <c r="BC6" i="27"/>
  <c r="BB6" i="27"/>
  <c r="BA6" i="27"/>
  <c r="AW6" i="27"/>
  <c r="AV6" i="27"/>
  <c r="AU6" i="27"/>
  <c r="AT6" i="27"/>
  <c r="AP6" i="27"/>
  <c r="AO6" i="27"/>
  <c r="AN6" i="27"/>
  <c r="AM6" i="27"/>
  <c r="AI6" i="27"/>
  <c r="AH6" i="27"/>
  <c r="AG6" i="27"/>
  <c r="AF6" i="27"/>
  <c r="AB6" i="27"/>
  <c r="AA6" i="27"/>
  <c r="Z6" i="27"/>
  <c r="Y6" i="27"/>
  <c r="U6" i="27"/>
  <c r="T6" i="27"/>
  <c r="S6" i="27"/>
  <c r="R6" i="27"/>
  <c r="N6" i="27"/>
  <c r="M6" i="27"/>
  <c r="L6" i="27"/>
  <c r="K6" i="27"/>
  <c r="G6" i="27"/>
  <c r="E6" i="27" s="1"/>
  <c r="F6" i="27"/>
  <c r="D6" i="27"/>
  <c r="CF5" i="27"/>
  <c r="CE5" i="27"/>
  <c r="CD5" i="27"/>
  <c r="CC5" i="27"/>
  <c r="BY5" i="27"/>
  <c r="BX5" i="27"/>
  <c r="BW5" i="27"/>
  <c r="BV5" i="27"/>
  <c r="BR5" i="27"/>
  <c r="BQ5" i="27"/>
  <c r="BP5" i="27"/>
  <c r="BO5" i="27"/>
  <c r="BK5" i="27"/>
  <c r="BJ5" i="27"/>
  <c r="BI5" i="27"/>
  <c r="BH5" i="27"/>
  <c r="BD5" i="27"/>
  <c r="BC5" i="27"/>
  <c r="BB5" i="27"/>
  <c r="BA5" i="27"/>
  <c r="AW5" i="27"/>
  <c r="AV5" i="27"/>
  <c r="AU5" i="27"/>
  <c r="AT5" i="27"/>
  <c r="AP5" i="27"/>
  <c r="AO5" i="27"/>
  <c r="AN5" i="27"/>
  <c r="AM5" i="27"/>
  <c r="AI5" i="27"/>
  <c r="AH5" i="27" s="1"/>
  <c r="AG5" i="27"/>
  <c r="AF5" i="27"/>
  <c r="AB5" i="27"/>
  <c r="AA5" i="27"/>
  <c r="Z5" i="27"/>
  <c r="Y5" i="27"/>
  <c r="U5" i="27"/>
  <c r="T5" i="27"/>
  <c r="S5" i="27"/>
  <c r="R5" i="27"/>
  <c r="N5" i="27"/>
  <c r="M5" i="27"/>
  <c r="L5" i="27"/>
  <c r="K5" i="27"/>
  <c r="G5" i="27"/>
  <c r="F5" i="27"/>
  <c r="E5" i="27"/>
  <c r="D5" i="27"/>
  <c r="CF4" i="27"/>
  <c r="CE4" i="27"/>
  <c r="CD4" i="27"/>
  <c r="CC4" i="27"/>
  <c r="BY4" i="27"/>
  <c r="BX4" i="27"/>
  <c r="BW4" i="27"/>
  <c r="BV4" i="27"/>
  <c r="BR4" i="27"/>
  <c r="BQ4" i="27"/>
  <c r="BP4" i="27"/>
  <c r="BO4" i="27"/>
  <c r="BK4" i="27"/>
  <c r="BJ4" i="27"/>
  <c r="BI4" i="27"/>
  <c r="BH4" i="27"/>
  <c r="BD4" i="27"/>
  <c r="BC4" i="27"/>
  <c r="BB4" i="27"/>
  <c r="BA4" i="27"/>
  <c r="AW4" i="27"/>
  <c r="AV4" i="27"/>
  <c r="AU4" i="27"/>
  <c r="AT4" i="27"/>
  <c r="AP4" i="27"/>
  <c r="AO4" i="27"/>
  <c r="AN4" i="27"/>
  <c r="AM4" i="27"/>
  <c r="AI4" i="27"/>
  <c r="AH4" i="27" s="1"/>
  <c r="AG4" i="27"/>
  <c r="AF4" i="27"/>
  <c r="AB4" i="27"/>
  <c r="AA4" i="27"/>
  <c r="Z4" i="27"/>
  <c r="Y4" i="27"/>
  <c r="U4" i="27"/>
  <c r="T4" i="27"/>
  <c r="S4" i="27"/>
  <c r="R4" i="27"/>
  <c r="N4" i="27"/>
  <c r="M4" i="27"/>
  <c r="L4" i="27"/>
  <c r="K4" i="27"/>
  <c r="G4" i="27"/>
  <c r="F4" i="27"/>
  <c r="E4" i="27"/>
  <c r="D4" i="27"/>
  <c r="B4" i="27"/>
  <c r="B5" i="27" s="1"/>
  <c r="B6" i="27" s="1"/>
  <c r="B7" i="27" s="1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CF3" i="27"/>
  <c r="CE3" i="27"/>
  <c r="CD3" i="27"/>
  <c r="CC3" i="27"/>
  <c r="BY3" i="27"/>
  <c r="BX3" i="27"/>
  <c r="BW3" i="27"/>
  <c r="BV3" i="27"/>
  <c r="BR3" i="27"/>
  <c r="BQ3" i="27"/>
  <c r="BP3" i="27"/>
  <c r="BO3" i="27"/>
  <c r="BK3" i="27"/>
  <c r="BJ3" i="27"/>
  <c r="BI3" i="27"/>
  <c r="BH3" i="27"/>
  <c r="BD3" i="27"/>
  <c r="BC3" i="27"/>
  <c r="BB3" i="27"/>
  <c r="BA3" i="27"/>
  <c r="AW3" i="27"/>
  <c r="AV3" i="27"/>
  <c r="AU3" i="27"/>
  <c r="AT3" i="27"/>
  <c r="AP3" i="27"/>
  <c r="AO3" i="27"/>
  <c r="AN3" i="27"/>
  <c r="AM3" i="27"/>
  <c r="AI3" i="27"/>
  <c r="AH3" i="27"/>
  <c r="AG3" i="27"/>
  <c r="AF3" i="27"/>
  <c r="AB3" i="27"/>
  <c r="AA3" i="27"/>
  <c r="Z3" i="27"/>
  <c r="Y3" i="27"/>
  <c r="U3" i="27"/>
  <c r="T3" i="27"/>
  <c r="S3" i="27"/>
  <c r="R3" i="27"/>
  <c r="N3" i="27"/>
  <c r="M3" i="27"/>
  <c r="L3" i="27"/>
  <c r="K3" i="27"/>
  <c r="H3" i="27"/>
  <c r="F3" i="27"/>
  <c r="E3" i="27"/>
  <c r="D3" i="27"/>
  <c r="M20" i="39" l="1"/>
  <c r="C21" i="39"/>
  <c r="B20" i="39"/>
  <c r="C21" i="38"/>
  <c r="B20" i="38"/>
  <c r="J20" i="38"/>
  <c r="B15" i="35"/>
  <c r="C16" i="35"/>
  <c r="M16" i="35" s="1"/>
  <c r="S34" i="27"/>
  <c r="U36" i="27" s="1"/>
  <c r="P36" i="27" s="1"/>
  <c r="J7" i="34"/>
  <c r="Q6" i="34"/>
  <c r="B13" i="33"/>
  <c r="H12" i="33"/>
  <c r="R34" i="27"/>
  <c r="U35" i="27" s="1"/>
  <c r="T34" i="27"/>
  <c r="AT34" i="27"/>
  <c r="AW35" i="27" s="1"/>
  <c r="AR35" i="27" s="1"/>
  <c r="AV34" i="27"/>
  <c r="BH34" i="27"/>
  <c r="BK35" i="27" s="1"/>
  <c r="BJ34" i="27"/>
  <c r="H4" i="27"/>
  <c r="AF34" i="27"/>
  <c r="AI35" i="27" s="1"/>
  <c r="AD35" i="27" s="1"/>
  <c r="AH34" i="27"/>
  <c r="L34" i="27"/>
  <c r="N36" i="27" s="1"/>
  <c r="I36" i="27" s="1"/>
  <c r="D34" i="27"/>
  <c r="G35" i="27" s="1"/>
  <c r="B35" i="27" s="1"/>
  <c r="F34" i="27"/>
  <c r="Z34" i="27"/>
  <c r="AB36" i="27" s="1"/>
  <c r="W36" i="27" s="1"/>
  <c r="AG34" i="27"/>
  <c r="AI36" i="27" s="1"/>
  <c r="AD36" i="27" s="1"/>
  <c r="AN34" i="27"/>
  <c r="AP36" i="27" s="1"/>
  <c r="AK36" i="27" s="1"/>
  <c r="AU34" i="27"/>
  <c r="AW36" i="27" s="1"/>
  <c r="AR36" i="27" s="1"/>
  <c r="BV34" i="27"/>
  <c r="BY35" i="27" s="1"/>
  <c r="BT35" i="27" s="1"/>
  <c r="BX34" i="27"/>
  <c r="BB34" i="27"/>
  <c r="BD36" i="27" s="1"/>
  <c r="AY36" i="27" s="1"/>
  <c r="BP34" i="27"/>
  <c r="BR36" i="27" s="1"/>
  <c r="BM36" i="27" s="1"/>
  <c r="BW34" i="27"/>
  <c r="BY36" i="27" s="1"/>
  <c r="BT36" i="27" s="1"/>
  <c r="CD34" i="27"/>
  <c r="CF36" i="27" s="1"/>
  <c r="CA36" i="27" s="1"/>
  <c r="E34" i="27"/>
  <c r="G36" i="27" s="1"/>
  <c r="B36" i="27" s="1"/>
  <c r="P35" i="27"/>
  <c r="BF35" i="27"/>
  <c r="B19" i="27"/>
  <c r="H18" i="27"/>
  <c r="K34" i="27"/>
  <c r="N35" i="27" s="1"/>
  <c r="M34" i="27"/>
  <c r="Y34" i="27"/>
  <c r="AB35" i="27" s="1"/>
  <c r="AA34" i="27"/>
  <c r="AM34" i="27"/>
  <c r="AP35" i="27" s="1"/>
  <c r="AO34" i="27"/>
  <c r="BA34" i="27"/>
  <c r="BD35" i="27" s="1"/>
  <c r="BC34" i="27"/>
  <c r="BO34" i="27"/>
  <c r="BR35" i="27" s="1"/>
  <c r="BQ34" i="27"/>
  <c r="CC34" i="27"/>
  <c r="CF35" i="27" s="1"/>
  <c r="CE3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BI34" i="27"/>
  <c r="BK36" i="27" s="1"/>
  <c r="BF36" i="27" s="1"/>
  <c r="M21" i="39" l="1"/>
  <c r="C22" i="39"/>
  <c r="B21" i="39"/>
  <c r="C22" i="38"/>
  <c r="B21" i="38"/>
  <c r="J21" i="38"/>
  <c r="B16" i="35"/>
  <c r="C17" i="35"/>
  <c r="M17" i="35" s="1"/>
  <c r="U34" i="27"/>
  <c r="P34" i="27" s="1"/>
  <c r="J8" i="34"/>
  <c r="Q7" i="34"/>
  <c r="B14" i="33"/>
  <c r="H13" i="33"/>
  <c r="G34" i="27"/>
  <c r="AW34" i="27"/>
  <c r="AR34" i="27" s="1"/>
  <c r="AI34" i="27"/>
  <c r="AD34" i="27" s="1"/>
  <c r="BY34" i="27"/>
  <c r="BT34" i="27" s="1"/>
  <c r="U41" i="27"/>
  <c r="BK34" i="27"/>
  <c r="BF34" i="27" s="1"/>
  <c r="U40" i="27"/>
  <c r="W40" i="27"/>
  <c r="CF34" i="27"/>
  <c r="CA34" i="27" s="1"/>
  <c r="CA35" i="27"/>
  <c r="BR34" i="27"/>
  <c r="BM34" i="27" s="1"/>
  <c r="BM35" i="27"/>
  <c r="BD34" i="27"/>
  <c r="AY34" i="27" s="1"/>
  <c r="AY35" i="27"/>
  <c r="AP34" i="27"/>
  <c r="AK34" i="27" s="1"/>
  <c r="AK35" i="27"/>
  <c r="AB34" i="27"/>
  <c r="W34" i="27" s="1"/>
  <c r="W35" i="27"/>
  <c r="N34" i="27"/>
  <c r="I34" i="27" s="1"/>
  <c r="I35" i="27"/>
  <c r="W39" i="27" s="1"/>
  <c r="B20" i="27"/>
  <c r="H19" i="27"/>
  <c r="U39" i="27"/>
  <c r="M22" i="39" l="1"/>
  <c r="L22" i="39" s="1"/>
  <c r="I22" i="39" s="1"/>
  <c r="B22" i="39"/>
  <c r="C23" i="39"/>
  <c r="C23" i="38"/>
  <c r="B22" i="38"/>
  <c r="J22" i="38"/>
  <c r="B17" i="35"/>
  <c r="C18" i="35"/>
  <c r="M18" i="35" s="1"/>
  <c r="L17" i="35"/>
  <c r="J9" i="34"/>
  <c r="Q8" i="34"/>
  <c r="B15" i="33"/>
  <c r="H14" i="33"/>
  <c r="U38" i="27"/>
  <c r="B34" i="27"/>
  <c r="W38" i="27" s="1"/>
  <c r="W41" i="27"/>
  <c r="B21" i="27"/>
  <c r="H20" i="27"/>
  <c r="G17" i="35" l="1"/>
  <c r="I17" i="35"/>
  <c r="M23" i="39"/>
  <c r="C24" i="39"/>
  <c r="B23" i="39"/>
  <c r="C24" i="38"/>
  <c r="B23" i="38"/>
  <c r="J23" i="38"/>
  <c r="B18" i="35"/>
  <c r="C19" i="35"/>
  <c r="M19" i="35" s="1"/>
  <c r="AW38" i="27"/>
  <c r="AI38" i="33" s="1"/>
  <c r="J10" i="34"/>
  <c r="Q9" i="34"/>
  <c r="B16" i="33"/>
  <c r="H15" i="33"/>
  <c r="B22" i="27"/>
  <c r="H21" i="27"/>
  <c r="M24" i="39" l="1"/>
  <c r="L24" i="39" s="1"/>
  <c r="I24" i="39" s="1"/>
  <c r="C25" i="39"/>
  <c r="B24" i="39"/>
  <c r="L33" i="39"/>
  <c r="F33" i="39" s="1"/>
  <c r="F37" i="39" s="1"/>
  <c r="L40" i="39" s="1"/>
  <c r="C25" i="38"/>
  <c r="B24" i="38"/>
  <c r="J24" i="38"/>
  <c r="B19" i="35"/>
  <c r="C20" i="35"/>
  <c r="M20" i="35" s="1"/>
  <c r="AW38" i="33"/>
  <c r="AN40" i="34" s="1"/>
  <c r="J11" i="34"/>
  <c r="Q10" i="34"/>
  <c r="B17" i="33"/>
  <c r="H16" i="33"/>
  <c r="B23" i="27"/>
  <c r="H22" i="27"/>
  <c r="M25" i="39" l="1"/>
  <c r="L25" i="39" s="1"/>
  <c r="I25" i="39" s="1"/>
  <c r="C26" i="39"/>
  <c r="B25" i="39"/>
  <c r="C40" i="39"/>
  <c r="AM49" i="39" s="1"/>
  <c r="AJ49" i="39"/>
  <c r="C26" i="38"/>
  <c r="B25" i="38"/>
  <c r="J25" i="38"/>
  <c r="B20" i="35"/>
  <c r="C21" i="35"/>
  <c r="M21" i="35" s="1"/>
  <c r="J12" i="34"/>
  <c r="Q11" i="34"/>
  <c r="B18" i="33"/>
  <c r="H17" i="33"/>
  <c r="B24" i="27"/>
  <c r="H23" i="27"/>
  <c r="AW41" i="27"/>
  <c r="AI41" i="33" s="1"/>
  <c r="M26" i="39" l="1"/>
  <c r="L26" i="39" s="1"/>
  <c r="I26" i="39" s="1"/>
  <c r="I37" i="39" s="1"/>
  <c r="L39" i="39" s="1"/>
  <c r="C27" i="39"/>
  <c r="B26" i="39"/>
  <c r="C27" i="38"/>
  <c r="J26" i="38"/>
  <c r="B26" i="38"/>
  <c r="B21" i="35"/>
  <c r="C22" i="35"/>
  <c r="M22" i="35" s="1"/>
  <c r="AN43" i="34"/>
  <c r="BD43" i="34" s="1"/>
  <c r="AW41" i="33"/>
  <c r="J13" i="34"/>
  <c r="Q12" i="34"/>
  <c r="H18" i="33"/>
  <c r="B19" i="33"/>
  <c r="B25" i="27"/>
  <c r="H24" i="27"/>
  <c r="AY41" i="27"/>
  <c r="AK41" i="33" s="1"/>
  <c r="AY41" i="33" s="1"/>
  <c r="AP43" i="34" s="1"/>
  <c r="BF43" i="34" s="1"/>
  <c r="M27" i="39" l="1"/>
  <c r="C28" i="39"/>
  <c r="B27" i="39"/>
  <c r="C39" i="39"/>
  <c r="L37" i="39"/>
  <c r="BK52" i="39"/>
  <c r="AV46" i="38"/>
  <c r="BH52" i="39"/>
  <c r="AS46" i="38"/>
  <c r="C28" i="38"/>
  <c r="J27" i="38"/>
  <c r="B27" i="38"/>
  <c r="B22" i="35"/>
  <c r="C23" i="35"/>
  <c r="M23" i="35" s="1"/>
  <c r="L22" i="35"/>
  <c r="I22" i="35" s="1"/>
  <c r="BK52" i="35"/>
  <c r="BH52" i="35"/>
  <c r="J14" i="34"/>
  <c r="Q13" i="34"/>
  <c r="H19" i="33"/>
  <c r="B20" i="33"/>
  <c r="B26" i="27"/>
  <c r="H25" i="27"/>
  <c r="C37" i="39" l="1"/>
  <c r="M28" i="39"/>
  <c r="C29" i="39"/>
  <c r="B28" i="39"/>
  <c r="C29" i="38"/>
  <c r="J28" i="38"/>
  <c r="B28" i="38"/>
  <c r="B23" i="35"/>
  <c r="C24" i="35"/>
  <c r="M24" i="35" s="1"/>
  <c r="L23" i="35"/>
  <c r="I23" i="35" s="1"/>
  <c r="J15" i="34"/>
  <c r="Q14" i="34"/>
  <c r="H20" i="33"/>
  <c r="B21" i="33"/>
  <c r="B27" i="27"/>
  <c r="H26" i="27"/>
  <c r="M29" i="39" l="1"/>
  <c r="B29" i="39"/>
  <c r="C30" i="39"/>
  <c r="C30" i="38"/>
  <c r="J29" i="38"/>
  <c r="B29" i="38"/>
  <c r="B24" i="35"/>
  <c r="L24" i="35"/>
  <c r="I24" i="35" s="1"/>
  <c r="C25" i="35"/>
  <c r="M25" i="35" s="1"/>
  <c r="J16" i="34"/>
  <c r="Q15" i="34"/>
  <c r="H21" i="33"/>
  <c r="B22" i="33"/>
  <c r="B28" i="27"/>
  <c r="H27" i="27"/>
  <c r="M30" i="39" l="1"/>
  <c r="B30" i="39"/>
  <c r="C31" i="39"/>
  <c r="C31" i="38"/>
  <c r="J30" i="38"/>
  <c r="B30" i="38"/>
  <c r="B25" i="35"/>
  <c r="C26" i="35"/>
  <c r="M26" i="35" s="1"/>
  <c r="J17" i="34"/>
  <c r="Q16" i="34"/>
  <c r="H22" i="33"/>
  <c r="B23" i="33"/>
  <c r="B29" i="27"/>
  <c r="H28" i="27"/>
  <c r="M31" i="39" l="1"/>
  <c r="B31" i="39"/>
  <c r="C32" i="39"/>
  <c r="H37" i="35"/>
  <c r="C32" i="38"/>
  <c r="J31" i="38"/>
  <c r="B31" i="38"/>
  <c r="B26" i="35"/>
  <c r="C27" i="35"/>
  <c r="M27" i="35" s="1"/>
  <c r="J18" i="34"/>
  <c r="Q17" i="34"/>
  <c r="H23" i="33"/>
  <c r="B24" i="33"/>
  <c r="B30" i="27"/>
  <c r="H29" i="27"/>
  <c r="M32" i="39" l="1"/>
  <c r="B32" i="39"/>
  <c r="C33" i="39"/>
  <c r="C33" i="38"/>
  <c r="J32" i="38"/>
  <c r="B32" i="38"/>
  <c r="B27" i="35"/>
  <c r="C28" i="35"/>
  <c r="M28" i="35" s="1"/>
  <c r="J19" i="34"/>
  <c r="Q18" i="34"/>
  <c r="H24" i="33"/>
  <c r="B25" i="33"/>
  <c r="B31" i="27"/>
  <c r="H30" i="27"/>
  <c r="M33" i="39" l="1"/>
  <c r="B33" i="39"/>
  <c r="C34" i="39"/>
  <c r="C34" i="38"/>
  <c r="B33" i="38"/>
  <c r="J33" i="38"/>
  <c r="B28" i="35"/>
  <c r="C29" i="35"/>
  <c r="M29" i="35" s="1"/>
  <c r="L28" i="35"/>
  <c r="J20" i="34"/>
  <c r="Q19" i="34"/>
  <c r="H25" i="33"/>
  <c r="B26" i="33"/>
  <c r="B32" i="27"/>
  <c r="H31" i="27"/>
  <c r="J28" i="35" l="1"/>
  <c r="J37" i="35" s="1"/>
  <c r="L43" i="35" s="1"/>
  <c r="C43" i="35" s="1"/>
  <c r="I28" i="35"/>
  <c r="M34" i="39"/>
  <c r="C35" i="39"/>
  <c r="B34" i="39"/>
  <c r="C35" i="38"/>
  <c r="B34" i="38"/>
  <c r="J34" i="38"/>
  <c r="B29" i="35"/>
  <c r="C30" i="35"/>
  <c r="M30" i="35" s="1"/>
  <c r="J21" i="34"/>
  <c r="Q20" i="34"/>
  <c r="H26" i="33"/>
  <c r="B27" i="33"/>
  <c r="B33" i="27"/>
  <c r="H32" i="27"/>
  <c r="M35" i="39" l="1"/>
  <c r="C36" i="39"/>
  <c r="B35" i="39"/>
  <c r="C36" i="38"/>
  <c r="B35" i="38"/>
  <c r="J35" i="38"/>
  <c r="B30" i="35"/>
  <c r="C31" i="35"/>
  <c r="M31" i="35" s="1"/>
  <c r="J22" i="34"/>
  <c r="Q21" i="34"/>
  <c r="B28" i="33"/>
  <c r="H27" i="33"/>
  <c r="H33" i="27"/>
  <c r="I3" i="27"/>
  <c r="M36" i="39" l="1"/>
  <c r="B36" i="39"/>
  <c r="J36" i="38"/>
  <c r="L6" i="38"/>
  <c r="B36" i="38"/>
  <c r="B31" i="35"/>
  <c r="C32" i="35"/>
  <c r="M32" i="35" s="1"/>
  <c r="J23" i="34"/>
  <c r="Q22" i="34"/>
  <c r="H28" i="33"/>
  <c r="B29" i="33"/>
  <c r="I4" i="27"/>
  <c r="O3" i="27"/>
  <c r="Y6" i="39" l="1"/>
  <c r="O7" i="39"/>
  <c r="N6" i="39"/>
  <c r="S6" i="38"/>
  <c r="L7" i="38"/>
  <c r="K6" i="38"/>
  <c r="B32" i="35"/>
  <c r="C33" i="35"/>
  <c r="M33" i="35" s="1"/>
  <c r="J24" i="34"/>
  <c r="Q23" i="34"/>
  <c r="H29" i="33"/>
  <c r="B30" i="33"/>
  <c r="I5" i="27"/>
  <c r="O4" i="27"/>
  <c r="Y7" i="39" l="1"/>
  <c r="N7" i="39"/>
  <c r="O8" i="39"/>
  <c r="L8" i="38"/>
  <c r="K7" i="38"/>
  <c r="S7" i="38"/>
  <c r="B33" i="35"/>
  <c r="C34" i="35"/>
  <c r="M34" i="35" s="1"/>
  <c r="L33" i="35"/>
  <c r="J25" i="34"/>
  <c r="Q24" i="34"/>
  <c r="H30" i="33"/>
  <c r="B31" i="33"/>
  <c r="I6" i="27"/>
  <c r="O5" i="27"/>
  <c r="Y8" i="39" l="1"/>
  <c r="O9" i="39"/>
  <c r="N8" i="39"/>
  <c r="I33" i="35"/>
  <c r="F33" i="35"/>
  <c r="L9" i="38"/>
  <c r="K8" i="38"/>
  <c r="S8" i="38"/>
  <c r="B34" i="35"/>
  <c r="C35" i="35"/>
  <c r="M35" i="35" s="1"/>
  <c r="J26" i="34"/>
  <c r="Q25" i="34"/>
  <c r="B32" i="33"/>
  <c r="H31" i="33"/>
  <c r="I7" i="27"/>
  <c r="O6" i="27"/>
  <c r="Y9" i="39" l="1"/>
  <c r="N9" i="39"/>
  <c r="O10" i="39"/>
  <c r="L10" i="38"/>
  <c r="K9" i="38"/>
  <c r="S9" i="38"/>
  <c r="B35" i="35"/>
  <c r="C36" i="35"/>
  <c r="M36" i="35" s="1"/>
  <c r="L35" i="35"/>
  <c r="I35" i="35" s="1"/>
  <c r="I37" i="35" s="1"/>
  <c r="L39" i="35" s="1"/>
  <c r="C39" i="35" s="1"/>
  <c r="L38" i="35"/>
  <c r="J27" i="34"/>
  <c r="Q26" i="34"/>
  <c r="H32" i="33"/>
  <c r="B33" i="33"/>
  <c r="I8" i="27"/>
  <c r="O7" i="27"/>
  <c r="Y10" i="39" l="1"/>
  <c r="O11" i="39"/>
  <c r="N10" i="39"/>
  <c r="F35" i="35"/>
  <c r="F37" i="35" s="1"/>
  <c r="L40" i="35" s="1"/>
  <c r="C40" i="35" s="1"/>
  <c r="G35" i="35"/>
  <c r="G37" i="35" s="1"/>
  <c r="C38" i="35"/>
  <c r="L11" i="38"/>
  <c r="K10" i="38"/>
  <c r="S10" i="38"/>
  <c r="B36" i="35"/>
  <c r="Y6" i="35"/>
  <c r="J28" i="34"/>
  <c r="Q27" i="34"/>
  <c r="H33" i="33"/>
  <c r="I3" i="33"/>
  <c r="I9" i="27"/>
  <c r="O8" i="27"/>
  <c r="Y11" i="39" l="1"/>
  <c r="O12" i="39"/>
  <c r="N11" i="39"/>
  <c r="L42" i="35"/>
  <c r="L12" i="38"/>
  <c r="S11" i="38"/>
  <c r="K11" i="38"/>
  <c r="N6" i="35"/>
  <c r="O7" i="35"/>
  <c r="Y7" i="35" s="1"/>
  <c r="J29" i="34"/>
  <c r="Q28" i="34"/>
  <c r="O3" i="33"/>
  <c r="I4" i="33"/>
  <c r="I10" i="27"/>
  <c r="O9" i="27"/>
  <c r="Y12" i="39" l="1"/>
  <c r="N12" i="39"/>
  <c r="O13" i="39"/>
  <c r="C42" i="35"/>
  <c r="L37" i="35"/>
  <c r="C37" i="35" s="1"/>
  <c r="L13" i="38"/>
  <c r="K12" i="38"/>
  <c r="S12" i="38"/>
  <c r="N7" i="35"/>
  <c r="O8" i="35"/>
  <c r="Y8" i="35" s="1"/>
  <c r="X7" i="35"/>
  <c r="J30" i="34"/>
  <c r="R3" i="34" s="1"/>
  <c r="Q29" i="34"/>
  <c r="O4" i="33"/>
  <c r="I5" i="33"/>
  <c r="I11" i="27"/>
  <c r="O10" i="27"/>
  <c r="Q7" i="35" l="1"/>
  <c r="Q37" i="35" s="1"/>
  <c r="X41" i="35" s="1"/>
  <c r="O41" i="35" s="1"/>
  <c r="U7" i="35"/>
  <c r="Y13" i="39"/>
  <c r="O14" i="39"/>
  <c r="N13" i="39"/>
  <c r="L14" i="38"/>
  <c r="S13" i="38"/>
  <c r="K13" i="38"/>
  <c r="N8" i="35"/>
  <c r="O9" i="35"/>
  <c r="Y9" i="35" s="1"/>
  <c r="Q30" i="34"/>
  <c r="O5" i="33"/>
  <c r="I6" i="33"/>
  <c r="I12" i="27"/>
  <c r="O11" i="27"/>
  <c r="Y14" i="39" l="1"/>
  <c r="N14" i="39"/>
  <c r="O15" i="39"/>
  <c r="L15" i="38"/>
  <c r="S14" i="38"/>
  <c r="K14" i="38"/>
  <c r="N9" i="35"/>
  <c r="O10" i="35"/>
  <c r="Y10" i="35" s="1"/>
  <c r="Q31" i="34"/>
  <c r="O6" i="33"/>
  <c r="I7" i="33"/>
  <c r="I13" i="27"/>
  <c r="O12" i="27"/>
  <c r="Y15" i="39" l="1"/>
  <c r="O16" i="39"/>
  <c r="N15" i="39"/>
  <c r="L16" i="38"/>
  <c r="K15" i="38"/>
  <c r="S15" i="38"/>
  <c r="N10" i="35"/>
  <c r="O11" i="35"/>
  <c r="Y11" i="35" s="1"/>
  <c r="R4" i="34"/>
  <c r="Y3" i="34"/>
  <c r="O7" i="33"/>
  <c r="I8" i="33"/>
  <c r="I14" i="27"/>
  <c r="O13" i="27"/>
  <c r="Y16" i="39" l="1"/>
  <c r="N16" i="39"/>
  <c r="O17" i="39"/>
  <c r="L17" i="38"/>
  <c r="K16" i="38"/>
  <c r="S16" i="38"/>
  <c r="N11" i="35"/>
  <c r="O12" i="35"/>
  <c r="Y12" i="35" s="1"/>
  <c r="R5" i="34"/>
  <c r="Y4" i="34"/>
  <c r="I9" i="33"/>
  <c r="O8" i="33"/>
  <c r="I15" i="27"/>
  <c r="O14" i="27"/>
  <c r="Y17" i="39" l="1"/>
  <c r="O18" i="39"/>
  <c r="N17" i="39"/>
  <c r="L18" i="38"/>
  <c r="K17" i="38"/>
  <c r="S17" i="38"/>
  <c r="N12" i="35"/>
  <c r="O13" i="35"/>
  <c r="Y13" i="35" s="1"/>
  <c r="X12" i="35"/>
  <c r="S12" i="35" s="1"/>
  <c r="S37" i="35" s="1"/>
  <c r="X42" i="35" s="1"/>
  <c r="R6" i="34"/>
  <c r="Y5" i="34"/>
  <c r="I10" i="33"/>
  <c r="O9" i="33"/>
  <c r="I16" i="27"/>
  <c r="O15" i="27"/>
  <c r="Y18" i="39" l="1"/>
  <c r="N18" i="39"/>
  <c r="O19" i="39"/>
  <c r="O42" i="35"/>
  <c r="L19" i="38"/>
  <c r="K18" i="38"/>
  <c r="S18" i="38"/>
  <c r="N13" i="35"/>
  <c r="O14" i="35"/>
  <c r="Y14" i="35" s="1"/>
  <c r="R7" i="34"/>
  <c r="Y6" i="34"/>
  <c r="I11" i="33"/>
  <c r="O10" i="33"/>
  <c r="I17" i="27"/>
  <c r="O16" i="27"/>
  <c r="Y19" i="39" l="1"/>
  <c r="N19" i="39"/>
  <c r="O20" i="39"/>
  <c r="L20" i="38"/>
  <c r="K19" i="38"/>
  <c r="S19" i="38"/>
  <c r="N14" i="35"/>
  <c r="O15" i="35"/>
  <c r="Y15" i="35" s="1"/>
  <c r="R8" i="34"/>
  <c r="Y7" i="34"/>
  <c r="I12" i="33"/>
  <c r="O11" i="33"/>
  <c r="I18" i="27"/>
  <c r="O17" i="27"/>
  <c r="Y20" i="39" l="1"/>
  <c r="N20" i="39"/>
  <c r="O21" i="39"/>
  <c r="L21" i="38"/>
  <c r="K20" i="38"/>
  <c r="S20" i="38"/>
  <c r="N15" i="35"/>
  <c r="O16" i="35"/>
  <c r="Y16" i="35" s="1"/>
  <c r="R9" i="34"/>
  <c r="Y8" i="34"/>
  <c r="I13" i="33"/>
  <c r="O12" i="33"/>
  <c r="I19" i="27"/>
  <c r="O18" i="27"/>
  <c r="Y21" i="39" l="1"/>
  <c r="N21" i="39"/>
  <c r="O22" i="39"/>
  <c r="L22" i="38"/>
  <c r="K21" i="38"/>
  <c r="S21" i="38"/>
  <c r="N16" i="35"/>
  <c r="O17" i="35"/>
  <c r="Y17" i="35" s="1"/>
  <c r="R10" i="34"/>
  <c r="Y9" i="34"/>
  <c r="I14" i="33"/>
  <c r="O13" i="33"/>
  <c r="I20" i="27"/>
  <c r="O19" i="27"/>
  <c r="Y22" i="39" l="1"/>
  <c r="N22" i="39"/>
  <c r="O23" i="39"/>
  <c r="L23" i="38"/>
  <c r="K22" i="38"/>
  <c r="S22" i="38"/>
  <c r="N17" i="35"/>
  <c r="O18" i="35"/>
  <c r="Y18" i="35" s="1"/>
  <c r="R11" i="34"/>
  <c r="Y10" i="34"/>
  <c r="I15" i="33"/>
  <c r="O14" i="33"/>
  <c r="I21" i="27"/>
  <c r="O20" i="27"/>
  <c r="Y23" i="39" l="1"/>
  <c r="N23" i="39"/>
  <c r="O24" i="39"/>
  <c r="L24" i="38"/>
  <c r="K23" i="38"/>
  <c r="S23" i="38"/>
  <c r="N18" i="35"/>
  <c r="O19" i="35"/>
  <c r="Y19" i="35" s="1"/>
  <c r="R12" i="34"/>
  <c r="Y11" i="34"/>
  <c r="I16" i="33"/>
  <c r="O15" i="33"/>
  <c r="I22" i="27"/>
  <c r="O21" i="27"/>
  <c r="Y24" i="39" l="1"/>
  <c r="O25" i="39"/>
  <c r="N24" i="39"/>
  <c r="L25" i="38"/>
  <c r="K24" i="38"/>
  <c r="S24" i="38"/>
  <c r="N19" i="35"/>
  <c r="O20" i="35"/>
  <c r="Y20" i="35" s="1"/>
  <c r="X19" i="35"/>
  <c r="U19" i="35" s="1"/>
  <c r="R13" i="34"/>
  <c r="Y12" i="34"/>
  <c r="I17" i="33"/>
  <c r="O16" i="33"/>
  <c r="I23" i="27"/>
  <c r="O22" i="27"/>
  <c r="Y25" i="39" l="1"/>
  <c r="N25" i="39"/>
  <c r="O26" i="39"/>
  <c r="L26" i="38"/>
  <c r="K25" i="38"/>
  <c r="S25" i="38"/>
  <c r="N20" i="35"/>
  <c r="O21" i="35"/>
  <c r="Y21" i="35" s="1"/>
  <c r="X20" i="35"/>
  <c r="U20" i="35" s="1"/>
  <c r="R14" i="34"/>
  <c r="Y13" i="34"/>
  <c r="I18" i="33"/>
  <c r="O17" i="33"/>
  <c r="I24" i="27"/>
  <c r="O23" i="27"/>
  <c r="Y26" i="39" l="1"/>
  <c r="O27" i="39"/>
  <c r="N26" i="39"/>
  <c r="L27" i="38"/>
  <c r="S26" i="38"/>
  <c r="K26" i="38"/>
  <c r="N21" i="35"/>
  <c r="X21" i="35"/>
  <c r="U21" i="35" s="1"/>
  <c r="O22" i="35"/>
  <c r="Y22" i="35" s="1"/>
  <c r="R15" i="34"/>
  <c r="Y14" i="34"/>
  <c r="O18" i="33"/>
  <c r="I19" i="33"/>
  <c r="I25" i="27"/>
  <c r="O24" i="27"/>
  <c r="Y27" i="39" l="1"/>
  <c r="N27" i="39"/>
  <c r="O28" i="39"/>
  <c r="L28" i="38"/>
  <c r="S27" i="38"/>
  <c r="K27" i="38"/>
  <c r="N22" i="35"/>
  <c r="X22" i="35"/>
  <c r="U22" i="35" s="1"/>
  <c r="O23" i="35"/>
  <c r="Y23" i="35" s="1"/>
  <c r="R16" i="34"/>
  <c r="Y15" i="34"/>
  <c r="O19" i="33"/>
  <c r="I20" i="33"/>
  <c r="I26" i="27"/>
  <c r="O25" i="27"/>
  <c r="Y28" i="39" l="1"/>
  <c r="N28" i="39"/>
  <c r="O29" i="39"/>
  <c r="L29" i="38"/>
  <c r="S28" i="38"/>
  <c r="K28" i="38"/>
  <c r="N23" i="35"/>
  <c r="O24" i="35"/>
  <c r="Y24" i="35" s="1"/>
  <c r="X23" i="35"/>
  <c r="U23" i="35" s="1"/>
  <c r="U37" i="35" s="1"/>
  <c r="R17" i="34"/>
  <c r="Y16" i="34"/>
  <c r="O20" i="33"/>
  <c r="I21" i="33"/>
  <c r="I27" i="27"/>
  <c r="O26" i="27"/>
  <c r="Y29" i="39" l="1"/>
  <c r="N29" i="39"/>
  <c r="O30" i="39"/>
  <c r="L30" i="38"/>
  <c r="S29" i="38"/>
  <c r="K29" i="38"/>
  <c r="N24" i="35"/>
  <c r="O25" i="35"/>
  <c r="Y25" i="35" s="1"/>
  <c r="R18" i="34"/>
  <c r="Y17" i="34"/>
  <c r="O21" i="33"/>
  <c r="I22" i="33"/>
  <c r="I28" i="27"/>
  <c r="O27" i="27"/>
  <c r="Y30" i="39" l="1"/>
  <c r="O31" i="39"/>
  <c r="N30" i="39"/>
  <c r="L31" i="38"/>
  <c r="S30" i="38"/>
  <c r="K30" i="38"/>
  <c r="N25" i="35"/>
  <c r="O26" i="35"/>
  <c r="Y26" i="35" s="1"/>
  <c r="R19" i="34"/>
  <c r="Y18" i="34"/>
  <c r="O22" i="33"/>
  <c r="I23" i="33"/>
  <c r="I29" i="27"/>
  <c r="O28" i="27"/>
  <c r="Y31" i="39" l="1"/>
  <c r="N31" i="39"/>
  <c r="O32" i="39"/>
  <c r="L32" i="38"/>
  <c r="S31" i="38"/>
  <c r="K31" i="38"/>
  <c r="N26" i="35"/>
  <c r="O27" i="35"/>
  <c r="Y27" i="35" s="1"/>
  <c r="R20" i="34"/>
  <c r="Y19" i="34"/>
  <c r="O23" i="33"/>
  <c r="I24" i="33"/>
  <c r="I30" i="27"/>
  <c r="P3" i="27" s="1"/>
  <c r="O29" i="27"/>
  <c r="Y32" i="39" l="1"/>
  <c r="N32" i="39"/>
  <c r="O33" i="39"/>
  <c r="O34" i="39" s="1"/>
  <c r="L33" i="38"/>
  <c r="S32" i="38"/>
  <c r="K32" i="38"/>
  <c r="N27" i="35"/>
  <c r="O28" i="35"/>
  <c r="Y28" i="35" s="1"/>
  <c r="R21" i="34"/>
  <c r="Y20" i="34"/>
  <c r="O24" i="33"/>
  <c r="I25" i="33"/>
  <c r="O30" i="27"/>
  <c r="Y33" i="39" l="1"/>
  <c r="N33" i="39"/>
  <c r="K33" i="38"/>
  <c r="S33" i="38"/>
  <c r="U6" i="38"/>
  <c r="N28" i="35"/>
  <c r="O29" i="35"/>
  <c r="Y29" i="35" s="1"/>
  <c r="R22" i="34"/>
  <c r="Y21" i="34"/>
  <c r="O25" i="33"/>
  <c r="I26" i="33"/>
  <c r="O31" i="27"/>
  <c r="AK6" i="39" l="1"/>
  <c r="Z6" i="39"/>
  <c r="AA7" i="39"/>
  <c r="U7" i="38"/>
  <c r="T6" i="38"/>
  <c r="AB6" i="38"/>
  <c r="N29" i="35"/>
  <c r="O30" i="35"/>
  <c r="Y30" i="35" s="1"/>
  <c r="X39" i="35"/>
  <c r="R23" i="34"/>
  <c r="Y22" i="34"/>
  <c r="O26" i="33"/>
  <c r="I27" i="33"/>
  <c r="P4" i="27"/>
  <c r="V3" i="27"/>
  <c r="AK7" i="39" l="1"/>
  <c r="AA8" i="39"/>
  <c r="Z7" i="39"/>
  <c r="X37" i="35"/>
  <c r="O39" i="35"/>
  <c r="U8" i="38"/>
  <c r="T7" i="38"/>
  <c r="AB7" i="38"/>
  <c r="N30" i="35"/>
  <c r="O31" i="35"/>
  <c r="Y31" i="35" s="1"/>
  <c r="R24" i="34"/>
  <c r="Y23" i="34"/>
  <c r="I28" i="33"/>
  <c r="O27" i="33"/>
  <c r="P5" i="27"/>
  <c r="V4" i="27"/>
  <c r="AK8" i="39" l="1"/>
  <c r="AA9" i="39"/>
  <c r="Z8" i="39"/>
  <c r="U9" i="38"/>
  <c r="T8" i="38"/>
  <c r="AB8" i="38"/>
  <c r="N31" i="35"/>
  <c r="O32" i="35"/>
  <c r="Y32" i="35" s="1"/>
  <c r="R25" i="34"/>
  <c r="Y24" i="34"/>
  <c r="O28" i="33"/>
  <c r="I29" i="33"/>
  <c r="P6" i="27"/>
  <c r="V5" i="27"/>
  <c r="AK9" i="39" l="1"/>
  <c r="AA10" i="39"/>
  <c r="Z9" i="39"/>
  <c r="U10" i="38"/>
  <c r="T9" i="38"/>
  <c r="AB9" i="38"/>
  <c r="N32" i="35"/>
  <c r="O33" i="35"/>
  <c r="O34" i="35" s="1"/>
  <c r="R26" i="34"/>
  <c r="Y25" i="34"/>
  <c r="O29" i="33"/>
  <c r="I30" i="33"/>
  <c r="I31" i="33" s="1"/>
  <c r="P7" i="27"/>
  <c r="V6" i="27"/>
  <c r="Y33" i="35" l="1"/>
  <c r="AK10" i="39"/>
  <c r="Z10" i="39"/>
  <c r="AA11" i="39"/>
  <c r="U11" i="38"/>
  <c r="T10" i="38"/>
  <c r="AB10" i="38"/>
  <c r="AK6" i="35"/>
  <c r="N33" i="35"/>
  <c r="O38" i="35"/>
  <c r="P3" i="33"/>
  <c r="O31" i="33"/>
  <c r="R27" i="34"/>
  <c r="Y26" i="34"/>
  <c r="O30" i="33"/>
  <c r="P8" i="27"/>
  <c r="V7" i="27"/>
  <c r="Y34" i="35" l="1"/>
  <c r="N34" i="35"/>
  <c r="AK11" i="39"/>
  <c r="AA12" i="39"/>
  <c r="Z11" i="39"/>
  <c r="O37" i="35"/>
  <c r="U12" i="38"/>
  <c r="T11" i="38"/>
  <c r="AB11" i="38"/>
  <c r="AA7" i="35"/>
  <c r="Z6" i="35"/>
  <c r="R28" i="34"/>
  <c r="Y27" i="34"/>
  <c r="V3" i="33"/>
  <c r="P4" i="33"/>
  <c r="P9" i="27"/>
  <c r="V8" i="27"/>
  <c r="AK12" i="39" l="1"/>
  <c r="AA13" i="39"/>
  <c r="Z12" i="39"/>
  <c r="Z7" i="35"/>
  <c r="AK7" i="35"/>
  <c r="U13" i="38"/>
  <c r="T12" i="38"/>
  <c r="AB12" i="38"/>
  <c r="AA8" i="35"/>
  <c r="R29" i="34"/>
  <c r="Y28" i="34"/>
  <c r="V4" i="33"/>
  <c r="P5" i="33"/>
  <c r="P10" i="27"/>
  <c r="V9" i="27"/>
  <c r="AK13" i="39" l="1"/>
  <c r="Z13" i="39"/>
  <c r="AA14" i="39"/>
  <c r="Z8" i="35"/>
  <c r="AK8" i="35"/>
  <c r="AA9" i="35"/>
  <c r="AA10" i="35" s="1"/>
  <c r="U14" i="38"/>
  <c r="T13" i="38"/>
  <c r="AB13" i="38"/>
  <c r="R30" i="34"/>
  <c r="Y29" i="34"/>
  <c r="V5" i="33"/>
  <c r="P6" i="33"/>
  <c r="P11" i="27"/>
  <c r="V10" i="27"/>
  <c r="AK14" i="39" l="1"/>
  <c r="Z14" i="39"/>
  <c r="AA15" i="39"/>
  <c r="Z9" i="35"/>
  <c r="AK9" i="35"/>
  <c r="Z10" i="35"/>
  <c r="AK10" i="35"/>
  <c r="U15" i="38"/>
  <c r="T14" i="38"/>
  <c r="AB14" i="38"/>
  <c r="AA11" i="35"/>
  <c r="R31" i="34"/>
  <c r="Y30" i="34"/>
  <c r="V6" i="33"/>
  <c r="P7" i="33"/>
  <c r="P12" i="27"/>
  <c r="V11" i="27"/>
  <c r="AK15" i="39" l="1"/>
  <c r="AA16" i="39"/>
  <c r="Z15" i="39"/>
  <c r="Z11" i="35"/>
  <c r="AK11" i="35"/>
  <c r="U16" i="38"/>
  <c r="AB15" i="38"/>
  <c r="T15" i="38"/>
  <c r="AA12" i="35"/>
  <c r="R32" i="34"/>
  <c r="Y31" i="34"/>
  <c r="V7" i="33"/>
  <c r="P8" i="33"/>
  <c r="P13" i="27"/>
  <c r="V12" i="27"/>
  <c r="AK16" i="39" l="1"/>
  <c r="AA17" i="39"/>
  <c r="Z16" i="39"/>
  <c r="Z12" i="35"/>
  <c r="AK12" i="35"/>
  <c r="U17" i="38"/>
  <c r="AB16" i="38"/>
  <c r="T16" i="38"/>
  <c r="AA13" i="35"/>
  <c r="Y32" i="34"/>
  <c r="R33" i="34"/>
  <c r="P9" i="33"/>
  <c r="V8" i="33"/>
  <c r="P14" i="27"/>
  <c r="V13" i="27"/>
  <c r="AK17" i="39" l="1"/>
  <c r="AA18" i="39"/>
  <c r="Z17" i="39"/>
  <c r="Z13" i="35"/>
  <c r="AK13" i="35"/>
  <c r="U18" i="38"/>
  <c r="AB17" i="38"/>
  <c r="T17" i="38"/>
  <c r="AA14" i="35"/>
  <c r="Y33" i="34"/>
  <c r="Z3" i="34"/>
  <c r="P10" i="33"/>
  <c r="V9" i="33"/>
  <c r="P15" i="27"/>
  <c r="V14" i="27"/>
  <c r="AK18" i="39" l="1"/>
  <c r="Z18" i="39"/>
  <c r="AA19" i="39"/>
  <c r="Z14" i="35"/>
  <c r="AK14" i="35"/>
  <c r="U19" i="38"/>
  <c r="T18" i="38"/>
  <c r="AB18" i="38"/>
  <c r="AA15" i="35"/>
  <c r="Z4" i="34"/>
  <c r="AG3" i="34"/>
  <c r="P11" i="33"/>
  <c r="V10" i="33"/>
  <c r="P16" i="27"/>
  <c r="V15" i="27"/>
  <c r="AK19" i="39" l="1"/>
  <c r="AA20" i="39"/>
  <c r="Z19" i="39"/>
  <c r="Z15" i="35"/>
  <c r="AK15" i="35"/>
  <c r="U20" i="38"/>
  <c r="T19" i="38"/>
  <c r="AB19" i="38"/>
  <c r="AA16" i="35"/>
  <c r="Z5" i="34"/>
  <c r="AG4" i="34"/>
  <c r="P12" i="33"/>
  <c r="V11" i="33"/>
  <c r="P17" i="27"/>
  <c r="V16" i="27"/>
  <c r="AK20" i="39" l="1"/>
  <c r="AA21" i="39"/>
  <c r="Z20" i="39"/>
  <c r="Z16" i="35"/>
  <c r="AK16" i="35"/>
  <c r="U21" i="38"/>
  <c r="T20" i="38"/>
  <c r="AB20" i="38"/>
  <c r="AA17" i="35"/>
  <c r="Z6" i="34"/>
  <c r="AG5" i="34"/>
  <c r="P13" i="33"/>
  <c r="V12" i="33"/>
  <c r="P18" i="27"/>
  <c r="V17" i="27"/>
  <c r="AK21" i="39" l="1"/>
  <c r="AA22" i="39"/>
  <c r="Z21" i="39"/>
  <c r="Z17" i="35"/>
  <c r="AK17" i="35"/>
  <c r="U22" i="38"/>
  <c r="T21" i="38"/>
  <c r="AB21" i="38"/>
  <c r="AA18" i="35"/>
  <c r="Z7" i="34"/>
  <c r="AG6" i="34"/>
  <c r="P14" i="33"/>
  <c r="V13" i="33"/>
  <c r="P19" i="27"/>
  <c r="V18" i="27"/>
  <c r="AK22" i="39" l="1"/>
  <c r="Z22" i="39"/>
  <c r="AA23" i="39"/>
  <c r="Z18" i="35"/>
  <c r="AK18" i="35"/>
  <c r="U23" i="38"/>
  <c r="T22" i="38"/>
  <c r="AB22" i="38"/>
  <c r="AA19" i="35"/>
  <c r="Z8" i="34"/>
  <c r="AG7" i="34"/>
  <c r="P15" i="33"/>
  <c r="V14" i="33"/>
  <c r="P20" i="27"/>
  <c r="V19" i="27"/>
  <c r="AK23" i="39" l="1"/>
  <c r="Z23" i="39"/>
  <c r="AA24" i="39"/>
  <c r="Z19" i="35"/>
  <c r="AK19" i="35"/>
  <c r="U24" i="38"/>
  <c r="T23" i="38"/>
  <c r="AB23" i="38"/>
  <c r="AA20" i="35"/>
  <c r="AJ19" i="35"/>
  <c r="AG19" i="35" s="1"/>
  <c r="Z9" i="34"/>
  <c r="AG8" i="34"/>
  <c r="P16" i="33"/>
  <c r="V15" i="33"/>
  <c r="P21" i="27"/>
  <c r="V20" i="27"/>
  <c r="AK24" i="39" l="1"/>
  <c r="AA25" i="39"/>
  <c r="Z24" i="39"/>
  <c r="Z20" i="35"/>
  <c r="AK20" i="35"/>
  <c r="U25" i="38"/>
  <c r="T24" i="38"/>
  <c r="AB24" i="38"/>
  <c r="AA21" i="35"/>
  <c r="Z10" i="34"/>
  <c r="AG9" i="34"/>
  <c r="P17" i="33"/>
  <c r="V16" i="33"/>
  <c r="P22" i="27"/>
  <c r="V21" i="27"/>
  <c r="AK25" i="39" l="1"/>
  <c r="Z25" i="39"/>
  <c r="AA26" i="39"/>
  <c r="Z21" i="35"/>
  <c r="AK21" i="35"/>
  <c r="AG20" i="35"/>
  <c r="AJ20" i="35"/>
  <c r="U26" i="38"/>
  <c r="T25" i="38"/>
  <c r="AB25" i="38"/>
  <c r="AA22" i="35"/>
  <c r="Z11" i="34"/>
  <c r="AG10" i="34"/>
  <c r="P18" i="33"/>
  <c r="V17" i="33"/>
  <c r="P23" i="27"/>
  <c r="V22" i="27"/>
  <c r="AK26" i="39" l="1"/>
  <c r="Z26" i="39"/>
  <c r="AA27" i="39"/>
  <c r="Z22" i="35"/>
  <c r="AK22" i="35"/>
  <c r="AJ21" i="35"/>
  <c r="AG21" i="35" s="1"/>
  <c r="U27" i="38"/>
  <c r="T26" i="38"/>
  <c r="AB26" i="38"/>
  <c r="AA23" i="35"/>
  <c r="Z12" i="34"/>
  <c r="AG11" i="34"/>
  <c r="V18" i="33"/>
  <c r="P19" i="33"/>
  <c r="P24" i="27"/>
  <c r="V23" i="27"/>
  <c r="AF21" i="35" l="1"/>
  <c r="AK27" i="39"/>
  <c r="AA28" i="39"/>
  <c r="Z27" i="39"/>
  <c r="Z23" i="35"/>
  <c r="AK23" i="35"/>
  <c r="AH22" i="35"/>
  <c r="AJ22" i="35"/>
  <c r="U28" i="38"/>
  <c r="T27" i="38"/>
  <c r="AB27" i="38"/>
  <c r="AA24" i="35"/>
  <c r="AJ23" i="35"/>
  <c r="Z13" i="34"/>
  <c r="AG12" i="34"/>
  <c r="V19" i="33"/>
  <c r="P20" i="33"/>
  <c r="P25" i="27"/>
  <c r="V24" i="27"/>
  <c r="AG22" i="35" l="1"/>
  <c r="AF22" i="35"/>
  <c r="AG23" i="35"/>
  <c r="AF23" i="35"/>
  <c r="AK28" i="39"/>
  <c r="Z28" i="39"/>
  <c r="AA29" i="39"/>
  <c r="Z24" i="35"/>
  <c r="AK24" i="35"/>
  <c r="U29" i="38"/>
  <c r="T28" i="38"/>
  <c r="AB28" i="38"/>
  <c r="AA25" i="35"/>
  <c r="Z14" i="34"/>
  <c r="AG13" i="34"/>
  <c r="V20" i="33"/>
  <c r="P21" i="33"/>
  <c r="P26" i="27"/>
  <c r="V25" i="27"/>
  <c r="AK29" i="39" l="1"/>
  <c r="AA30" i="39"/>
  <c r="Z29" i="39"/>
  <c r="Z25" i="35"/>
  <c r="AK25" i="35"/>
  <c r="U30" i="38"/>
  <c r="T29" i="38"/>
  <c r="AB29" i="38"/>
  <c r="AA26" i="35"/>
  <c r="Z15" i="34"/>
  <c r="AG14" i="34"/>
  <c r="V21" i="33"/>
  <c r="P22" i="33"/>
  <c r="P27" i="27"/>
  <c r="V26" i="27"/>
  <c r="AK30" i="39" l="1"/>
  <c r="AA31" i="39"/>
  <c r="Z30" i="39"/>
  <c r="Z26" i="35"/>
  <c r="AK26" i="35"/>
  <c r="U31" i="38"/>
  <c r="T30" i="38"/>
  <c r="AB30" i="38"/>
  <c r="AA27" i="35"/>
  <c r="Z16" i="34"/>
  <c r="AG15" i="34"/>
  <c r="V22" i="33"/>
  <c r="P23" i="33"/>
  <c r="P28" i="27"/>
  <c r="V27" i="27"/>
  <c r="AK31" i="39" l="1"/>
  <c r="AA32" i="39"/>
  <c r="Z31" i="39"/>
  <c r="Z27" i="35"/>
  <c r="AK27" i="35"/>
  <c r="U32" i="38"/>
  <c r="AB31" i="38"/>
  <c r="T31" i="38"/>
  <c r="AA28" i="35"/>
  <c r="AH27" i="35"/>
  <c r="Z17" i="34"/>
  <c r="AG16" i="34"/>
  <c r="V23" i="33"/>
  <c r="P24" i="33"/>
  <c r="P29" i="27"/>
  <c r="V28" i="27"/>
  <c r="AK32" i="39" l="1"/>
  <c r="AA33" i="39"/>
  <c r="Z32" i="39"/>
  <c r="Z28" i="35"/>
  <c r="AK28" i="35"/>
  <c r="U33" i="38"/>
  <c r="T32" i="38"/>
  <c r="AB32" i="38"/>
  <c r="AA29" i="35"/>
  <c r="AF28" i="35"/>
  <c r="Z18" i="34"/>
  <c r="AG17" i="34"/>
  <c r="V24" i="33"/>
  <c r="P25" i="33"/>
  <c r="P30" i="27"/>
  <c r="V29" i="27"/>
  <c r="AK33" i="39" l="1"/>
  <c r="AA34" i="39"/>
  <c r="Z33" i="39"/>
  <c r="Z29" i="35"/>
  <c r="AK29" i="35"/>
  <c r="U34" i="38"/>
  <c r="T33" i="38"/>
  <c r="AB33" i="38"/>
  <c r="AA30" i="35"/>
  <c r="Z19" i="34"/>
  <c r="AG18" i="34"/>
  <c r="V25" i="33"/>
  <c r="P26" i="33"/>
  <c r="P31" i="27"/>
  <c r="V30" i="27"/>
  <c r="AK34" i="39" l="1"/>
  <c r="AA35" i="39"/>
  <c r="Z34" i="39"/>
  <c r="Z30" i="35"/>
  <c r="AK30" i="35"/>
  <c r="U35" i="38"/>
  <c r="T34" i="38"/>
  <c r="AB34" i="38"/>
  <c r="AA31" i="35"/>
  <c r="Z20" i="34"/>
  <c r="AG19" i="34"/>
  <c r="V26" i="33"/>
  <c r="P27" i="33"/>
  <c r="P32" i="27"/>
  <c r="V31" i="27"/>
  <c r="AK35" i="39" l="1"/>
  <c r="Z35" i="39"/>
  <c r="AA36" i="39"/>
  <c r="Z31" i="35"/>
  <c r="AK31" i="35"/>
  <c r="AB35" i="38"/>
  <c r="U36" i="38"/>
  <c r="T35" i="38"/>
  <c r="AH29" i="35"/>
  <c r="AG29" i="35"/>
  <c r="AA32" i="35"/>
  <c r="Z21" i="34"/>
  <c r="AG20" i="34"/>
  <c r="P28" i="33"/>
  <c r="V27" i="33"/>
  <c r="P33" i="27"/>
  <c r="V32" i="27"/>
  <c r="AK36" i="39" l="1"/>
  <c r="Z36" i="39"/>
  <c r="Z32" i="35"/>
  <c r="AK32" i="35"/>
  <c r="T36" i="38"/>
  <c r="AB36" i="38"/>
  <c r="AD6" i="38"/>
  <c r="AH30" i="35"/>
  <c r="AF30" i="35"/>
  <c r="AA33" i="35"/>
  <c r="Z22" i="34"/>
  <c r="AG21" i="34"/>
  <c r="V28" i="33"/>
  <c r="P29" i="33"/>
  <c r="V33" i="27"/>
  <c r="W3" i="27"/>
  <c r="AW6" i="39" l="1"/>
  <c r="AL6" i="39"/>
  <c r="AM7" i="39"/>
  <c r="Z33" i="35"/>
  <c r="AK33" i="35"/>
  <c r="AK6" i="38"/>
  <c r="AD7" i="38"/>
  <c r="AC6" i="38"/>
  <c r="AA34" i="35"/>
  <c r="AH33" i="35"/>
  <c r="AH37" i="35" s="1"/>
  <c r="Z23" i="34"/>
  <c r="AG22" i="34"/>
  <c r="V29" i="33"/>
  <c r="P30" i="33"/>
  <c r="W4" i="27"/>
  <c r="AC3" i="27"/>
  <c r="AW7" i="39" l="1"/>
  <c r="AL7" i="39"/>
  <c r="AM8" i="39"/>
  <c r="Z34" i="35"/>
  <c r="AK34" i="35"/>
  <c r="AD8" i="38"/>
  <c r="AC7" i="38"/>
  <c r="AK7" i="38"/>
  <c r="AK43" i="35"/>
  <c r="AJ43" i="35"/>
  <c r="AA43" i="35" s="1"/>
  <c r="AA35" i="35"/>
  <c r="Z24" i="34"/>
  <c r="AG23" i="34"/>
  <c r="P31" i="33"/>
  <c r="V30" i="33"/>
  <c r="W5" i="27"/>
  <c r="AC4" i="27"/>
  <c r="AW8" i="39" l="1"/>
  <c r="AL8" i="39"/>
  <c r="AM9" i="39"/>
  <c r="Z35" i="35"/>
  <c r="AK35" i="35"/>
  <c r="AD9" i="38"/>
  <c r="AC8" i="38"/>
  <c r="AK8" i="38"/>
  <c r="AA36" i="35"/>
  <c r="Z25" i="34"/>
  <c r="AG24" i="34"/>
  <c r="P32" i="33"/>
  <c r="V31" i="33"/>
  <c r="W6" i="27"/>
  <c r="AC5" i="27"/>
  <c r="AW9" i="39" l="1"/>
  <c r="AL9" i="39"/>
  <c r="AM10" i="39"/>
  <c r="Z36" i="35"/>
  <c r="AK36" i="35"/>
  <c r="AD10" i="38"/>
  <c r="AC9" i="38"/>
  <c r="AK9" i="38"/>
  <c r="AJ36" i="35"/>
  <c r="AG36" i="35" s="1"/>
  <c r="AG37" i="35" s="1"/>
  <c r="AJ39" i="35" s="1"/>
  <c r="AA39" i="35" s="1"/>
  <c r="AL6" i="35"/>
  <c r="Z26" i="34"/>
  <c r="AG25" i="34"/>
  <c r="P33" i="33"/>
  <c r="V32" i="33"/>
  <c r="W7" i="27"/>
  <c r="AC6" i="27"/>
  <c r="AW10" i="39" l="1"/>
  <c r="AL10" i="39"/>
  <c r="AM11" i="39"/>
  <c r="AD36" i="35"/>
  <c r="AD37" i="35" s="1"/>
  <c r="AJ40" i="35" s="1"/>
  <c r="AF36" i="35"/>
  <c r="AF37" i="35" s="1"/>
  <c r="AJ38" i="35" s="1"/>
  <c r="AD11" i="38"/>
  <c r="AK10" i="38"/>
  <c r="AC10" i="38"/>
  <c r="AM7" i="35"/>
  <c r="AL7" i="35" s="1"/>
  <c r="AW6" i="35"/>
  <c r="Z27" i="34"/>
  <c r="AG26" i="34"/>
  <c r="V33" i="33"/>
  <c r="W3" i="33"/>
  <c r="W8" i="27"/>
  <c r="AC7" i="27"/>
  <c r="AW11" i="39" l="1"/>
  <c r="AM12" i="39"/>
  <c r="AL11" i="39"/>
  <c r="AJ37" i="35"/>
  <c r="AA40" i="35"/>
  <c r="AD12" i="38"/>
  <c r="AC11" i="38"/>
  <c r="AK11" i="38"/>
  <c r="AA38" i="35"/>
  <c r="AM8" i="35"/>
  <c r="AL8" i="35" s="1"/>
  <c r="AW7" i="35"/>
  <c r="Z28" i="34"/>
  <c r="AG27" i="34"/>
  <c r="AC3" i="33"/>
  <c r="W4" i="33"/>
  <c r="W9" i="27"/>
  <c r="AC8" i="27"/>
  <c r="AW12" i="39" l="1"/>
  <c r="AM13" i="39"/>
  <c r="AL12" i="39"/>
  <c r="AA37" i="35"/>
  <c r="AD13" i="38"/>
  <c r="AK12" i="38"/>
  <c r="AC12" i="38"/>
  <c r="AM9" i="35"/>
  <c r="AL9" i="35" s="1"/>
  <c r="AW8" i="35"/>
  <c r="Z29" i="34"/>
  <c r="AG28" i="34"/>
  <c r="AC4" i="33"/>
  <c r="W5" i="33"/>
  <c r="W10" i="27"/>
  <c r="AC9" i="27"/>
  <c r="AW13" i="39" l="1"/>
  <c r="AM14" i="39"/>
  <c r="AL13" i="39"/>
  <c r="AD14" i="38"/>
  <c r="AK13" i="38"/>
  <c r="AC13" i="38"/>
  <c r="AM10" i="35"/>
  <c r="AL10" i="35" s="1"/>
  <c r="AW9" i="35"/>
  <c r="AV9" i="35" s="1"/>
  <c r="Z30" i="34"/>
  <c r="AG29" i="34"/>
  <c r="AC5" i="33"/>
  <c r="W6" i="33"/>
  <c r="W11" i="27"/>
  <c r="AC10" i="27"/>
  <c r="AW14" i="39" l="1"/>
  <c r="AM15" i="39"/>
  <c r="AL14" i="39"/>
  <c r="AO9" i="35"/>
  <c r="AO37" i="35" s="1"/>
  <c r="AV41" i="35" s="1"/>
  <c r="AQ9" i="35"/>
  <c r="AQ37" i="35" s="1"/>
  <c r="AV42" i="35" s="1"/>
  <c r="AD15" i="38"/>
  <c r="AK14" i="38"/>
  <c r="AC14" i="38"/>
  <c r="AM11" i="35"/>
  <c r="AL11" i="35" s="1"/>
  <c r="AW10" i="35"/>
  <c r="Z31" i="34"/>
  <c r="Z32" i="34" s="1"/>
  <c r="AG30" i="34"/>
  <c r="AC6" i="33"/>
  <c r="W7" i="33"/>
  <c r="W12" i="27"/>
  <c r="AC11" i="27"/>
  <c r="AW15" i="39" l="1"/>
  <c r="AL15" i="39"/>
  <c r="AM16" i="39"/>
  <c r="AM42" i="35"/>
  <c r="AM41" i="35"/>
  <c r="AD16" i="38"/>
  <c r="AK15" i="38"/>
  <c r="AC15" i="38"/>
  <c r="AM12" i="35"/>
  <c r="AL12" i="35" s="1"/>
  <c r="AW11" i="35"/>
  <c r="AG31" i="34"/>
  <c r="AC7" i="33"/>
  <c r="W8" i="33"/>
  <c r="W13" i="27"/>
  <c r="AC12" i="27"/>
  <c r="AW16" i="39" l="1"/>
  <c r="AL16" i="39"/>
  <c r="AM17" i="39"/>
  <c r="AD17" i="38"/>
  <c r="AK16" i="38"/>
  <c r="AC16" i="38"/>
  <c r="AM13" i="35"/>
  <c r="AL13" i="35" s="1"/>
  <c r="AW12" i="35"/>
  <c r="AG32" i="34"/>
  <c r="AH3" i="34"/>
  <c r="W9" i="33"/>
  <c r="AC8" i="33"/>
  <c r="W14" i="27"/>
  <c r="AC13" i="27"/>
  <c r="AW17" i="39" l="1"/>
  <c r="AL17" i="39"/>
  <c r="AM18" i="39"/>
  <c r="AD18" i="38"/>
  <c r="AK17" i="38"/>
  <c r="AC17" i="38"/>
  <c r="AM14" i="35"/>
  <c r="AL14" i="35" s="1"/>
  <c r="AW13" i="35"/>
  <c r="AH4" i="34"/>
  <c r="AO3" i="34"/>
  <c r="W10" i="33"/>
  <c r="AC9" i="33"/>
  <c r="W15" i="27"/>
  <c r="AC14" i="27"/>
  <c r="AW18" i="39" l="1"/>
  <c r="AM19" i="39"/>
  <c r="AL18" i="39"/>
  <c r="AD19" i="38"/>
  <c r="AC18" i="38"/>
  <c r="AK18" i="38"/>
  <c r="AM15" i="35"/>
  <c r="AL15" i="35" s="1"/>
  <c r="AW14" i="35"/>
  <c r="AH5" i="34"/>
  <c r="AO4" i="34"/>
  <c r="W11" i="33"/>
  <c r="AC10" i="33"/>
  <c r="W16" i="27"/>
  <c r="AC15" i="27"/>
  <c r="AW19" i="39" l="1"/>
  <c r="AM20" i="39"/>
  <c r="AL19" i="39"/>
  <c r="AD20" i="38"/>
  <c r="AC19" i="38"/>
  <c r="AK19" i="38"/>
  <c r="AM16" i="35"/>
  <c r="AL16" i="35" s="1"/>
  <c r="AW15" i="35"/>
  <c r="AH6" i="34"/>
  <c r="AO5" i="34"/>
  <c r="W12" i="33"/>
  <c r="AC11" i="33"/>
  <c r="W17" i="27"/>
  <c r="AC16" i="27"/>
  <c r="AW20" i="39" l="1"/>
  <c r="AM21" i="39"/>
  <c r="AL20" i="39"/>
  <c r="AD21" i="38"/>
  <c r="AC20" i="38"/>
  <c r="AK20" i="38"/>
  <c r="AM17" i="35"/>
  <c r="AL17" i="35" s="1"/>
  <c r="AW16" i="35"/>
  <c r="AV16" i="35" s="1"/>
  <c r="AS16" i="35" s="1"/>
  <c r="AH7" i="34"/>
  <c r="AO6" i="34"/>
  <c r="W13" i="33"/>
  <c r="AC12" i="33"/>
  <c r="W18" i="27"/>
  <c r="AC17" i="27"/>
  <c r="AW21" i="39" l="1"/>
  <c r="AM22" i="39"/>
  <c r="AL21" i="39"/>
  <c r="AD22" i="38"/>
  <c r="AC21" i="38"/>
  <c r="AK21" i="38"/>
  <c r="AM18" i="35"/>
  <c r="AL18" i="35" s="1"/>
  <c r="AW17" i="35"/>
  <c r="AV17" i="35" s="1"/>
  <c r="AS17" i="35" s="1"/>
  <c r="AH8" i="34"/>
  <c r="AO7" i="34"/>
  <c r="W14" i="33"/>
  <c r="AC13" i="33"/>
  <c r="W19" i="27"/>
  <c r="AC18" i="27"/>
  <c r="AW22" i="39" l="1"/>
  <c r="AL22" i="39"/>
  <c r="AM23" i="39"/>
  <c r="AD23" i="38"/>
  <c r="AC22" i="38"/>
  <c r="AK22" i="38"/>
  <c r="AM19" i="35"/>
  <c r="AL19" i="35" s="1"/>
  <c r="AW18" i="35"/>
  <c r="AV18" i="35" s="1"/>
  <c r="AS18" i="35" s="1"/>
  <c r="AH9" i="34"/>
  <c r="AO8" i="34"/>
  <c r="W15" i="33"/>
  <c r="AC14" i="33"/>
  <c r="W20" i="27"/>
  <c r="AC19" i="27"/>
  <c r="AW23" i="39" l="1"/>
  <c r="AL23" i="39"/>
  <c r="AM24" i="39"/>
  <c r="AD24" i="38"/>
  <c r="AC23" i="38"/>
  <c r="AK23" i="38"/>
  <c r="AM20" i="35"/>
  <c r="AL20" i="35" s="1"/>
  <c r="AW19" i="35"/>
  <c r="AV19" i="35" s="1"/>
  <c r="AS19" i="35" s="1"/>
  <c r="AH10" i="34"/>
  <c r="AO9" i="34"/>
  <c r="W16" i="33"/>
  <c r="AC15" i="33"/>
  <c r="W21" i="27"/>
  <c r="AC20" i="27"/>
  <c r="AW24" i="39" l="1"/>
  <c r="AM25" i="39"/>
  <c r="AL24" i="39"/>
  <c r="AD25" i="38"/>
  <c r="AC24" i="38"/>
  <c r="AK24" i="38"/>
  <c r="AM21" i="35"/>
  <c r="AL21" i="35" s="1"/>
  <c r="AW20" i="35"/>
  <c r="AV20" i="35" s="1"/>
  <c r="AS20" i="35" s="1"/>
  <c r="AH11" i="34"/>
  <c r="AO10" i="34"/>
  <c r="W17" i="33"/>
  <c r="AC16" i="33"/>
  <c r="W22" i="27"/>
  <c r="AC21" i="27"/>
  <c r="AW25" i="39" l="1"/>
  <c r="AL25" i="39"/>
  <c r="AM26" i="39"/>
  <c r="AD26" i="38"/>
  <c r="AC25" i="38"/>
  <c r="AK25" i="38"/>
  <c r="AM22" i="35"/>
  <c r="AL22" i="35" s="1"/>
  <c r="AW21" i="35"/>
  <c r="AH12" i="34"/>
  <c r="AO11" i="34"/>
  <c r="W18" i="33"/>
  <c r="AC17" i="33"/>
  <c r="W23" i="27"/>
  <c r="AC22" i="27"/>
  <c r="AW26" i="39" l="1"/>
  <c r="AM27" i="39"/>
  <c r="AL26" i="39"/>
  <c r="AD27" i="38"/>
  <c r="AC26" i="38"/>
  <c r="AK26" i="38"/>
  <c r="AM23" i="35"/>
  <c r="AL23" i="35" s="1"/>
  <c r="AW22" i="35"/>
  <c r="AH13" i="34"/>
  <c r="AO12" i="34"/>
  <c r="AC18" i="33"/>
  <c r="W19" i="33"/>
  <c r="W24" i="27"/>
  <c r="AC23" i="27"/>
  <c r="AW27" i="39" l="1"/>
  <c r="AL27" i="39"/>
  <c r="AM28" i="39"/>
  <c r="AD28" i="38"/>
  <c r="AC27" i="38"/>
  <c r="AK27" i="38"/>
  <c r="AM24" i="35"/>
  <c r="AL24" i="35" s="1"/>
  <c r="AW23" i="35"/>
  <c r="AH14" i="34"/>
  <c r="AO13" i="34"/>
  <c r="AC19" i="33"/>
  <c r="W20" i="33"/>
  <c r="W25" i="27"/>
  <c r="AC24" i="27"/>
  <c r="AW28" i="39" l="1"/>
  <c r="AL28" i="39"/>
  <c r="AM29" i="39"/>
  <c r="AD29" i="38"/>
  <c r="AC28" i="38"/>
  <c r="AK28" i="38"/>
  <c r="AM25" i="35"/>
  <c r="AL25" i="35" s="1"/>
  <c r="AW24" i="35"/>
  <c r="AH15" i="34"/>
  <c r="AO14" i="34"/>
  <c r="AC20" i="33"/>
  <c r="W21" i="33"/>
  <c r="W26" i="27"/>
  <c r="AC25" i="27"/>
  <c r="AW29" i="39" l="1"/>
  <c r="AM30" i="39"/>
  <c r="AL29" i="39"/>
  <c r="AD30" i="38"/>
  <c r="AC29" i="38"/>
  <c r="AK29" i="38"/>
  <c r="AM26" i="35"/>
  <c r="AL26" i="35" s="1"/>
  <c r="AW25" i="35"/>
  <c r="AH16" i="34"/>
  <c r="AO15" i="34"/>
  <c r="AC21" i="33"/>
  <c r="W22" i="33"/>
  <c r="W27" i="27"/>
  <c r="AC26" i="27"/>
  <c r="AW30" i="39" l="1"/>
  <c r="AM31" i="39"/>
  <c r="AL30" i="39"/>
  <c r="AC30" i="38"/>
  <c r="AK30" i="38"/>
  <c r="AJ30" i="38" s="1"/>
  <c r="AF30" i="38" s="1"/>
  <c r="AF37" i="38" s="1"/>
  <c r="AJ38" i="38" s="1"/>
  <c r="AD31" i="38"/>
  <c r="AM27" i="35"/>
  <c r="AL27" i="35" s="1"/>
  <c r="AW26" i="35"/>
  <c r="AH17" i="34"/>
  <c r="AO16" i="34"/>
  <c r="AC22" i="33"/>
  <c r="W23" i="33"/>
  <c r="W28" i="27"/>
  <c r="AC27" i="27"/>
  <c r="AW31" i="39" l="1"/>
  <c r="AM32" i="39"/>
  <c r="AL31" i="39"/>
  <c r="AA44" i="38"/>
  <c r="AD38" i="38"/>
  <c r="AD44" i="38" s="1"/>
  <c r="AD32" i="38"/>
  <c r="AK31" i="38"/>
  <c r="AJ31" i="38" s="1"/>
  <c r="AG31" i="38" s="1"/>
  <c r="AG37" i="38" s="1"/>
  <c r="AJ39" i="38" s="1"/>
  <c r="AC31" i="38"/>
  <c r="AM28" i="35"/>
  <c r="AL28" i="35" s="1"/>
  <c r="AW27" i="35"/>
  <c r="AH18" i="34"/>
  <c r="AO17" i="34"/>
  <c r="AC23" i="33"/>
  <c r="W24" i="33"/>
  <c r="W29" i="27"/>
  <c r="AC28" i="27"/>
  <c r="AW32" i="39" l="1"/>
  <c r="AM33" i="39"/>
  <c r="AL32" i="39"/>
  <c r="AD39" i="38"/>
  <c r="AD45" i="38" s="1"/>
  <c r="AA45" i="38"/>
  <c r="AD33" i="38"/>
  <c r="AC32" i="38"/>
  <c r="AK32" i="38"/>
  <c r="AJ32" i="38" s="1"/>
  <c r="AH32" i="38" s="1"/>
  <c r="AH37" i="38" s="1"/>
  <c r="AM29" i="35"/>
  <c r="AL29" i="35" s="1"/>
  <c r="AW28" i="35"/>
  <c r="AH19" i="34"/>
  <c r="AO18" i="34"/>
  <c r="AC24" i="33"/>
  <c r="W25" i="33"/>
  <c r="W30" i="27"/>
  <c r="AC29" i="27"/>
  <c r="AW33" i="39" l="1"/>
  <c r="AM34" i="39"/>
  <c r="AL33" i="39"/>
  <c r="AJ40" i="38"/>
  <c r="AA46" i="38"/>
  <c r="AD34" i="38"/>
  <c r="AC33" i="38"/>
  <c r="AK33" i="38"/>
  <c r="AM30" i="35"/>
  <c r="AL30" i="35" s="1"/>
  <c r="AW29" i="35"/>
  <c r="AH20" i="34"/>
  <c r="AO19" i="34"/>
  <c r="AC25" i="33"/>
  <c r="W26" i="33"/>
  <c r="W31" i="27"/>
  <c r="AC30" i="27"/>
  <c r="AW34" i="39" l="1"/>
  <c r="AM35" i="39"/>
  <c r="AL34" i="39"/>
  <c r="AD46" i="38"/>
  <c r="AD40" i="38"/>
  <c r="AJ37" i="38"/>
  <c r="AD35" i="38"/>
  <c r="AC34" i="38"/>
  <c r="AK34" i="38"/>
  <c r="AM31" i="35"/>
  <c r="AL31" i="35" s="1"/>
  <c r="AW30" i="35"/>
  <c r="AH21" i="34"/>
  <c r="AO20" i="34"/>
  <c r="AC26" i="33"/>
  <c r="W27" i="33"/>
  <c r="W32" i="27"/>
  <c r="AC31" i="27"/>
  <c r="AW35" i="39" l="1"/>
  <c r="AL35" i="39"/>
  <c r="AD37" i="38"/>
  <c r="AD47" i="38" s="1"/>
  <c r="AA47" i="38"/>
  <c r="AK35" i="38"/>
  <c r="AC35" i="38"/>
  <c r="AM6" i="38"/>
  <c r="AR30" i="35"/>
  <c r="AR37" i="35" s="1"/>
  <c r="AM32" i="35"/>
  <c r="AL32" i="35" s="1"/>
  <c r="AW31" i="35"/>
  <c r="AS31" i="35" s="1"/>
  <c r="AH22" i="34"/>
  <c r="AO21" i="34"/>
  <c r="W28" i="33"/>
  <c r="AC27" i="33"/>
  <c r="AC32" i="27"/>
  <c r="AD3" i="27"/>
  <c r="BI6" i="39" l="1"/>
  <c r="AY7" i="39"/>
  <c r="AX6" i="39"/>
  <c r="AT6" i="38"/>
  <c r="AM7" i="38"/>
  <c r="AL6" i="38"/>
  <c r="AM33" i="35"/>
  <c r="AL33" i="35" s="1"/>
  <c r="AW32" i="35"/>
  <c r="AT32" i="35" s="1"/>
  <c r="AT37" i="35" s="1"/>
  <c r="AH23" i="34"/>
  <c r="AO22" i="34"/>
  <c r="AC28" i="33"/>
  <c r="W29" i="33"/>
  <c r="AD4" i="27"/>
  <c r="AJ3" i="27"/>
  <c r="BI7" i="39" l="1"/>
  <c r="AY8" i="39"/>
  <c r="AX7" i="39"/>
  <c r="AV43" i="35"/>
  <c r="AM43" i="35" s="1"/>
  <c r="AM8" i="38"/>
  <c r="AL7" i="38"/>
  <c r="AT7" i="38"/>
  <c r="AM34" i="35"/>
  <c r="AL34" i="35" s="1"/>
  <c r="AW33" i="35"/>
  <c r="AV33" i="35" s="1"/>
  <c r="AH24" i="34"/>
  <c r="AO23" i="34"/>
  <c r="AC29" i="33"/>
  <c r="W30" i="33"/>
  <c r="AD5" i="27"/>
  <c r="AJ4" i="27"/>
  <c r="AP33" i="35" l="1"/>
  <c r="AP37" i="35" s="1"/>
  <c r="AV40" i="35" s="1"/>
  <c r="AM40" i="35" s="1"/>
  <c r="AS33" i="35"/>
  <c r="AS37" i="35" s="1"/>
  <c r="AV39" i="35" s="1"/>
  <c r="AM39" i="35" s="1"/>
  <c r="BI8" i="39"/>
  <c r="AY9" i="39"/>
  <c r="AX8" i="39"/>
  <c r="AM9" i="38"/>
  <c r="AT8" i="38"/>
  <c r="AL8" i="38"/>
  <c r="AM35" i="35"/>
  <c r="AL35" i="35" s="1"/>
  <c r="AW34" i="35"/>
  <c r="AH25" i="34"/>
  <c r="AO24" i="34"/>
  <c r="W31" i="33"/>
  <c r="AC30" i="33"/>
  <c r="AD6" i="27"/>
  <c r="AJ5" i="27"/>
  <c r="BI9" i="39" l="1"/>
  <c r="AY10" i="39"/>
  <c r="AX9" i="39"/>
  <c r="AM10" i="38"/>
  <c r="AT9" i="38"/>
  <c r="AL9" i="38"/>
  <c r="AV38" i="35"/>
  <c r="AV37" i="35" s="1"/>
  <c r="AW35" i="35"/>
  <c r="AH26" i="34"/>
  <c r="AO25" i="34"/>
  <c r="W32" i="33"/>
  <c r="AC31" i="33"/>
  <c r="AD7" i="27"/>
  <c r="AJ6" i="27"/>
  <c r="BI10" i="39" l="1"/>
  <c r="AY11" i="39"/>
  <c r="AX10" i="39"/>
  <c r="AX6" i="35"/>
  <c r="BI6" i="35"/>
  <c r="AM11" i="38"/>
  <c r="AT10" i="38"/>
  <c r="AL10" i="38"/>
  <c r="AM38" i="35"/>
  <c r="AY7" i="35"/>
  <c r="AH27" i="34"/>
  <c r="AO26" i="34"/>
  <c r="AC32" i="33"/>
  <c r="AD3" i="33"/>
  <c r="AD8" i="27"/>
  <c r="AJ7" i="27"/>
  <c r="BI11" i="39" l="1"/>
  <c r="AY12" i="39"/>
  <c r="AX11" i="39"/>
  <c r="AX7" i="35"/>
  <c r="BI7" i="35"/>
  <c r="AM37" i="35"/>
  <c r="AM12" i="38"/>
  <c r="AT11" i="38"/>
  <c r="AL11" i="38"/>
  <c r="AY8" i="35"/>
  <c r="AH28" i="34"/>
  <c r="AO27" i="34"/>
  <c r="AJ3" i="33"/>
  <c r="AD4" i="33"/>
  <c r="AD9" i="27"/>
  <c r="AJ8" i="27"/>
  <c r="BI12" i="39" l="1"/>
  <c r="AY13" i="39"/>
  <c r="AX12" i="39"/>
  <c r="AX8" i="35"/>
  <c r="BI8" i="35"/>
  <c r="AM13" i="38"/>
  <c r="AT12" i="38"/>
  <c r="AL12" i="38"/>
  <c r="AY9" i="35"/>
  <c r="AH29" i="34"/>
  <c r="AO28" i="34"/>
  <c r="AJ4" i="33"/>
  <c r="AD5" i="33"/>
  <c r="AD10" i="27"/>
  <c r="AJ9" i="27"/>
  <c r="BI13" i="39" l="1"/>
  <c r="AY14" i="39"/>
  <c r="AX13" i="39"/>
  <c r="AX9" i="35"/>
  <c r="BI9" i="35"/>
  <c r="AM14" i="38"/>
  <c r="AT13" i="38"/>
  <c r="AL13" i="38"/>
  <c r="AY10" i="35"/>
  <c r="AH30" i="34"/>
  <c r="AO29" i="34"/>
  <c r="AJ5" i="33"/>
  <c r="AD6" i="33"/>
  <c r="AD11" i="27"/>
  <c r="AJ10" i="27"/>
  <c r="BI14" i="39" l="1"/>
  <c r="AY15" i="39"/>
  <c r="AX14" i="39"/>
  <c r="AX10" i="35"/>
  <c r="BI10" i="35"/>
  <c r="AM15" i="38"/>
  <c r="AT14" i="38"/>
  <c r="AL14" i="38"/>
  <c r="AY11" i="35"/>
  <c r="AH31" i="34"/>
  <c r="AO30" i="34"/>
  <c r="AJ6" i="33"/>
  <c r="AD7" i="33"/>
  <c r="AD12" i="27"/>
  <c r="AJ11" i="27"/>
  <c r="BI15" i="39" l="1"/>
  <c r="AX15" i="39"/>
  <c r="AY16" i="39"/>
  <c r="AX11" i="35"/>
  <c r="BI11" i="35"/>
  <c r="AM16" i="38"/>
  <c r="AL15" i="38"/>
  <c r="AT15" i="38"/>
  <c r="AY12" i="35"/>
  <c r="AH32" i="34"/>
  <c r="AH33" i="34" s="1"/>
  <c r="AO31" i="34"/>
  <c r="AJ7" i="33"/>
  <c r="AD8" i="33"/>
  <c r="AD13" i="27"/>
  <c r="AJ12" i="27"/>
  <c r="BI16" i="39" l="1"/>
  <c r="AX16" i="39"/>
  <c r="AY17" i="39"/>
  <c r="AX12" i="35"/>
  <c r="BI12" i="35"/>
  <c r="AM17" i="38"/>
  <c r="AL16" i="38"/>
  <c r="AT16" i="38"/>
  <c r="AY13" i="35"/>
  <c r="AO32" i="34"/>
  <c r="AD9" i="33"/>
  <c r="AJ8" i="33"/>
  <c r="AD14" i="27"/>
  <c r="AJ13" i="27"/>
  <c r="BI17" i="39" l="1"/>
  <c r="BH17" i="39" s="1"/>
  <c r="BE17" i="39" s="1"/>
  <c r="AY18" i="39"/>
  <c r="AX17" i="39"/>
  <c r="AX13" i="35"/>
  <c r="BI13" i="35"/>
  <c r="AM18" i="38"/>
  <c r="AL17" i="38"/>
  <c r="AT17" i="38"/>
  <c r="AY14" i="35"/>
  <c r="AP3" i="34"/>
  <c r="AO33" i="34"/>
  <c r="AD10" i="33"/>
  <c r="AJ9" i="33"/>
  <c r="AD15" i="27"/>
  <c r="AJ14" i="27"/>
  <c r="BI18" i="39" l="1"/>
  <c r="BH18" i="39" s="1"/>
  <c r="BE18" i="39" s="1"/>
  <c r="BE37" i="39" s="1"/>
  <c r="BH39" i="39" s="1"/>
  <c r="AY19" i="39"/>
  <c r="AX18" i="39"/>
  <c r="AX14" i="35"/>
  <c r="BI14" i="35"/>
  <c r="AM19" i="38"/>
  <c r="AL18" i="38"/>
  <c r="AT18" i="38"/>
  <c r="AY15" i="35"/>
  <c r="AP4" i="34"/>
  <c r="AW3" i="34"/>
  <c r="AD11" i="33"/>
  <c r="AJ10" i="33"/>
  <c r="AD16" i="27"/>
  <c r="AJ15" i="27"/>
  <c r="AY39" i="39" l="1"/>
  <c r="AM48" i="39" s="1"/>
  <c r="BH37" i="39"/>
  <c r="AJ48" i="39"/>
  <c r="BI19" i="39"/>
  <c r="AX19" i="39"/>
  <c r="AY20" i="39"/>
  <c r="AX15" i="35"/>
  <c r="BI15" i="35"/>
  <c r="AM20" i="38"/>
  <c r="AL19" i="38"/>
  <c r="AT19" i="38"/>
  <c r="AY16" i="35"/>
  <c r="AP5" i="34"/>
  <c r="AW4" i="34"/>
  <c r="AD12" i="33"/>
  <c r="AJ11" i="33"/>
  <c r="AD17" i="27"/>
  <c r="AJ16" i="27"/>
  <c r="AY37" i="39" l="1"/>
  <c r="AM53" i="39" s="1"/>
  <c r="CI53" i="35" s="1"/>
  <c r="AJ53" i="39"/>
  <c r="BI20" i="39"/>
  <c r="AX20" i="39"/>
  <c r="AY21" i="39"/>
  <c r="AX16" i="35"/>
  <c r="BI16" i="35"/>
  <c r="AM21" i="38"/>
  <c r="AL20" i="38"/>
  <c r="AT20" i="38"/>
  <c r="AY17" i="35"/>
  <c r="AP6" i="34"/>
  <c r="AW5" i="34"/>
  <c r="AD13" i="33"/>
  <c r="AJ12" i="33"/>
  <c r="AD18" i="27"/>
  <c r="AJ17" i="27"/>
  <c r="BI21" i="39" l="1"/>
  <c r="AY22" i="39"/>
  <c r="AX21" i="39"/>
  <c r="AX17" i="35"/>
  <c r="BI17" i="35"/>
  <c r="AM22" i="38"/>
  <c r="AL21" i="38"/>
  <c r="AT21" i="38"/>
  <c r="AY18" i="35"/>
  <c r="AP7" i="34"/>
  <c r="AW6" i="34"/>
  <c r="AD14" i="33"/>
  <c r="AJ13" i="33"/>
  <c r="AD19" i="27"/>
  <c r="AJ18" i="27"/>
  <c r="BI22" i="39" l="1"/>
  <c r="AX22" i="39"/>
  <c r="AY23" i="39"/>
  <c r="AX18" i="35"/>
  <c r="BI18" i="35"/>
  <c r="AM23" i="38"/>
  <c r="AL22" i="38"/>
  <c r="AT22" i="38"/>
  <c r="AY19" i="35"/>
  <c r="AP8" i="34"/>
  <c r="AW7" i="34"/>
  <c r="AD15" i="33"/>
  <c r="AJ14" i="33"/>
  <c r="AD20" i="27"/>
  <c r="AJ19" i="27"/>
  <c r="BI23" i="39" l="1"/>
  <c r="AY24" i="39"/>
  <c r="AX23" i="39"/>
  <c r="AX19" i="35"/>
  <c r="BI19" i="35"/>
  <c r="AM24" i="38"/>
  <c r="AL23" i="38"/>
  <c r="AT23" i="38"/>
  <c r="AY20" i="35"/>
  <c r="AP9" i="34"/>
  <c r="AW8" i="34"/>
  <c r="AD16" i="33"/>
  <c r="AJ15" i="33"/>
  <c r="AD21" i="27"/>
  <c r="AJ20" i="27"/>
  <c r="BI24" i="39" l="1"/>
  <c r="AX24" i="39"/>
  <c r="AY25" i="39"/>
  <c r="AX20" i="35"/>
  <c r="BI20" i="35"/>
  <c r="AM25" i="38"/>
  <c r="AL24" i="38"/>
  <c r="AT24" i="38"/>
  <c r="AY21" i="35"/>
  <c r="AP10" i="34"/>
  <c r="AW9" i="34"/>
  <c r="AD17" i="33"/>
  <c r="AJ16" i="33"/>
  <c r="AD22" i="27"/>
  <c r="AJ21" i="27"/>
  <c r="BI25" i="39" l="1"/>
  <c r="AY26" i="39"/>
  <c r="AX25" i="39"/>
  <c r="AX21" i="35"/>
  <c r="BI21" i="35"/>
  <c r="AM26" i="38"/>
  <c r="AL25" i="38"/>
  <c r="AT25" i="38"/>
  <c r="AY22" i="35"/>
  <c r="BH21" i="35"/>
  <c r="BE21" i="35" s="1"/>
  <c r="AP11" i="34"/>
  <c r="AW10" i="34"/>
  <c r="AD18" i="33"/>
  <c r="AJ17" i="33"/>
  <c r="AD23" i="27"/>
  <c r="AJ22" i="27"/>
  <c r="BI26" i="39" l="1"/>
  <c r="AX26" i="39"/>
  <c r="AY27" i="39"/>
  <c r="AX22" i="35"/>
  <c r="BI22" i="35"/>
  <c r="AM27" i="38"/>
  <c r="AT26" i="38"/>
  <c r="AL26" i="38"/>
  <c r="AY23" i="35"/>
  <c r="BH22" i="35"/>
  <c r="BE22" i="35" s="1"/>
  <c r="AP12" i="34"/>
  <c r="AW11" i="34"/>
  <c r="AJ18" i="33"/>
  <c r="AD19" i="33"/>
  <c r="AD24" i="27"/>
  <c r="AJ23" i="27"/>
  <c r="BI27" i="39" l="1"/>
  <c r="AY28" i="39"/>
  <c r="AX27" i="39"/>
  <c r="AX23" i="35"/>
  <c r="BI23" i="35"/>
  <c r="AM28" i="38"/>
  <c r="AT27" i="38"/>
  <c r="AL27" i="38"/>
  <c r="AY24" i="35"/>
  <c r="BH23" i="35"/>
  <c r="BE23" i="35" s="1"/>
  <c r="AP13" i="34"/>
  <c r="AW12" i="34"/>
  <c r="AJ19" i="33"/>
  <c r="AD20" i="33"/>
  <c r="AD25" i="27"/>
  <c r="AJ24" i="27"/>
  <c r="BI28" i="39" l="1"/>
  <c r="AY29" i="39"/>
  <c r="AX28" i="39"/>
  <c r="AX24" i="35"/>
  <c r="BI24" i="35"/>
  <c r="AM29" i="38"/>
  <c r="AT28" i="38"/>
  <c r="AL28" i="38"/>
  <c r="AY25" i="35"/>
  <c r="BH24" i="35"/>
  <c r="BE24" i="35" s="1"/>
  <c r="AP14" i="34"/>
  <c r="AW13" i="34"/>
  <c r="AJ20" i="33"/>
  <c r="AD21" i="33"/>
  <c r="AD26" i="27"/>
  <c r="AJ25" i="27"/>
  <c r="BI29" i="39" l="1"/>
  <c r="AY30" i="39"/>
  <c r="AX29" i="39"/>
  <c r="AX25" i="35"/>
  <c r="BI25" i="35"/>
  <c r="AM30" i="38"/>
  <c r="AT29" i="38"/>
  <c r="AL29" i="38"/>
  <c r="AY26" i="35"/>
  <c r="BH25" i="35"/>
  <c r="BE25" i="35" s="1"/>
  <c r="AP15" i="34"/>
  <c r="AW14" i="34"/>
  <c r="AJ21" i="33"/>
  <c r="AD22" i="33"/>
  <c r="AD27" i="27"/>
  <c r="AJ26" i="27"/>
  <c r="BI30" i="39" l="1"/>
  <c r="AX30" i="39"/>
  <c r="AY31" i="39"/>
  <c r="AX26" i="35"/>
  <c r="BI26" i="35"/>
  <c r="AM31" i="38"/>
  <c r="AT30" i="38"/>
  <c r="AL30" i="38"/>
  <c r="AY27" i="35"/>
  <c r="AP16" i="34"/>
  <c r="AW15" i="34"/>
  <c r="AJ22" i="33"/>
  <c r="AD23" i="33"/>
  <c r="AD28" i="27"/>
  <c r="AJ27" i="27"/>
  <c r="BI31" i="39" l="1"/>
  <c r="AY32" i="39"/>
  <c r="AX31" i="39"/>
  <c r="AX27" i="35"/>
  <c r="BI27" i="35"/>
  <c r="AM32" i="38"/>
  <c r="AT31" i="38"/>
  <c r="AL31" i="38"/>
  <c r="AY28" i="35"/>
  <c r="AP17" i="34"/>
  <c r="AW16" i="34"/>
  <c r="AJ23" i="33"/>
  <c r="AD24" i="33"/>
  <c r="AD29" i="27"/>
  <c r="AJ28" i="27"/>
  <c r="BI32" i="39" l="1"/>
  <c r="AY33" i="39"/>
  <c r="AX32" i="39"/>
  <c r="AX28" i="35"/>
  <c r="BI28" i="35"/>
  <c r="AM33" i="38"/>
  <c r="AL32" i="38"/>
  <c r="AT32" i="38"/>
  <c r="AY29" i="35"/>
  <c r="BD28" i="35"/>
  <c r="BD37" i="35" s="1"/>
  <c r="AP18" i="34"/>
  <c r="AW17" i="34"/>
  <c r="AJ24" i="33"/>
  <c r="AD25" i="33"/>
  <c r="AD30" i="27"/>
  <c r="AJ29" i="27"/>
  <c r="BI33" i="39" l="1"/>
  <c r="AY34" i="39"/>
  <c r="AX33" i="39"/>
  <c r="AX29" i="35"/>
  <c r="BI29" i="35"/>
  <c r="AM34" i="38"/>
  <c r="AL33" i="38"/>
  <c r="AT33" i="38"/>
  <c r="AY30" i="35"/>
  <c r="BE29" i="35"/>
  <c r="AP19" i="34"/>
  <c r="AW18" i="34"/>
  <c r="AJ25" i="33"/>
  <c r="AD26" i="33"/>
  <c r="AD31" i="27"/>
  <c r="AJ30" i="27"/>
  <c r="BI34" i="39" l="1"/>
  <c r="AY35" i="39"/>
  <c r="AX34" i="39"/>
  <c r="AX30" i="35"/>
  <c r="BI30" i="35"/>
  <c r="BE37" i="35"/>
  <c r="BH39" i="35" s="1"/>
  <c r="AY39" i="35" s="1"/>
  <c r="AM35" i="38"/>
  <c r="AL34" i="38"/>
  <c r="AT34" i="38"/>
  <c r="AY31" i="35"/>
  <c r="BF30" i="35"/>
  <c r="BF37" i="35" s="1"/>
  <c r="AP20" i="34"/>
  <c r="AW19" i="34"/>
  <c r="AJ26" i="33"/>
  <c r="AD27" i="33"/>
  <c r="AD32" i="27"/>
  <c r="AJ31" i="27"/>
  <c r="BI35" i="39" l="1"/>
  <c r="AY36" i="39"/>
  <c r="AX35" i="39"/>
  <c r="AX31" i="35"/>
  <c r="BI31" i="35"/>
  <c r="BH43" i="35"/>
  <c r="AY43" i="35" s="1"/>
  <c r="AM36" i="38"/>
  <c r="AT35" i="38"/>
  <c r="AL35" i="38"/>
  <c r="AY32" i="35"/>
  <c r="AP21" i="34"/>
  <c r="AW20" i="34"/>
  <c r="AD28" i="33"/>
  <c r="AJ27" i="33"/>
  <c r="AD33" i="27"/>
  <c r="AJ32" i="27"/>
  <c r="BI36" i="39" l="1"/>
  <c r="AX36" i="39"/>
  <c r="AX32" i="35"/>
  <c r="BI32" i="35"/>
  <c r="AL36" i="38"/>
  <c r="AT36" i="38"/>
  <c r="AV6" i="38"/>
  <c r="AY33" i="35"/>
  <c r="AP22" i="34"/>
  <c r="AW21" i="34"/>
  <c r="AJ28" i="33"/>
  <c r="AD29" i="33"/>
  <c r="AJ33" i="27"/>
  <c r="AK3" i="27"/>
  <c r="BU6" i="39" l="1"/>
  <c r="BJ6" i="39"/>
  <c r="BK7" i="39"/>
  <c r="AX33" i="35"/>
  <c r="BI33" i="35"/>
  <c r="AV7" i="38"/>
  <c r="AU6" i="38"/>
  <c r="BC6" i="38"/>
  <c r="AY34" i="35"/>
  <c r="AP23" i="34"/>
  <c r="AW22" i="34"/>
  <c r="AJ29" i="33"/>
  <c r="AD30" i="33"/>
  <c r="AK4" i="27"/>
  <c r="AQ3" i="27"/>
  <c r="BU7" i="39" l="1"/>
  <c r="BK8" i="39"/>
  <c r="BJ7" i="39"/>
  <c r="AX34" i="35"/>
  <c r="BI34" i="35"/>
  <c r="AV8" i="38"/>
  <c r="AU7" i="38"/>
  <c r="BC7" i="38"/>
  <c r="AY35" i="35"/>
  <c r="AP24" i="34"/>
  <c r="AW23" i="34"/>
  <c r="AD31" i="33"/>
  <c r="AJ30" i="33"/>
  <c r="AK5" i="27"/>
  <c r="AQ4" i="27"/>
  <c r="BU8" i="39" l="1"/>
  <c r="BK9" i="39"/>
  <c r="BJ8" i="39"/>
  <c r="AX35" i="35"/>
  <c r="BI35" i="35"/>
  <c r="AV9" i="38"/>
  <c r="BC8" i="38"/>
  <c r="AU8" i="38"/>
  <c r="AY36" i="35"/>
  <c r="BH35" i="35"/>
  <c r="BC35" i="35" s="1"/>
  <c r="BC37" i="35" s="1"/>
  <c r="BH42" i="35" s="1"/>
  <c r="AP25" i="34"/>
  <c r="AW24" i="34"/>
  <c r="AD32" i="33"/>
  <c r="AJ31" i="33"/>
  <c r="AK6" i="27"/>
  <c r="AQ5" i="27"/>
  <c r="BU9" i="39" l="1"/>
  <c r="BJ9" i="39"/>
  <c r="BK10" i="39"/>
  <c r="AX36" i="35"/>
  <c r="BI36" i="35"/>
  <c r="AY42" i="35"/>
  <c r="AV10" i="38"/>
  <c r="BC9" i="38"/>
  <c r="AU9" i="38"/>
  <c r="BH36" i="35"/>
  <c r="BB36" i="35" s="1"/>
  <c r="BB37" i="35" s="1"/>
  <c r="BH40" i="35" s="1"/>
  <c r="AP26" i="34"/>
  <c r="AW25" i="34"/>
  <c r="AJ32" i="33"/>
  <c r="AD33" i="33"/>
  <c r="AK7" i="27"/>
  <c r="AQ6" i="27"/>
  <c r="BU10" i="39" l="1"/>
  <c r="BJ10" i="39"/>
  <c r="BK11" i="39"/>
  <c r="BJ6" i="35"/>
  <c r="BU6" i="35"/>
  <c r="AY40" i="35"/>
  <c r="AV11" i="38"/>
  <c r="BC10" i="38"/>
  <c r="AU10" i="38"/>
  <c r="BH38" i="35"/>
  <c r="BH37" i="35" s="1"/>
  <c r="BK7" i="35"/>
  <c r="AP27" i="34"/>
  <c r="AW26" i="34"/>
  <c r="AJ33" i="33"/>
  <c r="AK3" i="33"/>
  <c r="AK8" i="27"/>
  <c r="AQ7" i="27"/>
  <c r="BU11" i="39" l="1"/>
  <c r="BK12" i="39"/>
  <c r="BJ11" i="39"/>
  <c r="BJ7" i="35"/>
  <c r="BU7" i="35"/>
  <c r="AY37" i="35"/>
  <c r="AV12" i="38"/>
  <c r="BC11" i="38"/>
  <c r="AU11" i="38"/>
  <c r="AY38" i="35"/>
  <c r="BK8" i="35"/>
  <c r="AP28" i="34"/>
  <c r="AW27" i="34"/>
  <c r="AQ3" i="33"/>
  <c r="AK4" i="33"/>
  <c r="AK9" i="27"/>
  <c r="AQ8" i="27"/>
  <c r="BU12" i="39" l="1"/>
  <c r="BK13" i="39"/>
  <c r="BJ12" i="39"/>
  <c r="BJ8" i="35"/>
  <c r="BU8" i="35"/>
  <c r="AV13" i="38"/>
  <c r="AU12" i="38"/>
  <c r="BC12" i="38"/>
  <c r="BK9" i="35"/>
  <c r="AP29" i="34"/>
  <c r="AW28" i="34"/>
  <c r="AQ4" i="33"/>
  <c r="AK5" i="33"/>
  <c r="AK10" i="27"/>
  <c r="AQ9" i="27"/>
  <c r="BU13" i="39" l="1"/>
  <c r="BJ13" i="39"/>
  <c r="BK14" i="39"/>
  <c r="BJ9" i="35"/>
  <c r="BU9" i="35"/>
  <c r="AV14" i="38"/>
  <c r="BC13" i="38"/>
  <c r="AU13" i="38"/>
  <c r="BK10" i="35"/>
  <c r="BU10" i="35" s="1"/>
  <c r="AP30" i="34"/>
  <c r="AW29" i="34"/>
  <c r="AQ5" i="33"/>
  <c r="AK6" i="33"/>
  <c r="AK11" i="27"/>
  <c r="AQ10" i="27"/>
  <c r="BU14" i="39" l="1"/>
  <c r="BJ14" i="39"/>
  <c r="BK15" i="39"/>
  <c r="AV15" i="38"/>
  <c r="AU14" i="38"/>
  <c r="BC14" i="38"/>
  <c r="BJ10" i="35"/>
  <c r="BK11" i="35"/>
  <c r="AP31" i="34"/>
  <c r="AW30" i="34"/>
  <c r="AQ6" i="33"/>
  <c r="AK7" i="33"/>
  <c r="AK12" i="27"/>
  <c r="AQ11" i="27"/>
  <c r="BU15" i="39" l="1"/>
  <c r="BJ15" i="39"/>
  <c r="BK16" i="39"/>
  <c r="BJ11" i="35"/>
  <c r="BU11" i="35"/>
  <c r="AV16" i="38"/>
  <c r="AU15" i="38"/>
  <c r="BC15" i="38"/>
  <c r="BK12" i="35"/>
  <c r="AP32" i="34"/>
  <c r="AW31" i="34"/>
  <c r="AK8" i="33"/>
  <c r="AQ7" i="33"/>
  <c r="AK13" i="27"/>
  <c r="AQ12" i="27"/>
  <c r="BU16" i="39" l="1"/>
  <c r="BJ16" i="39"/>
  <c r="BK17" i="39"/>
  <c r="BJ12" i="35"/>
  <c r="BU12" i="35"/>
  <c r="AV17" i="38"/>
  <c r="AU16" i="38"/>
  <c r="BC16" i="38"/>
  <c r="BK13" i="35"/>
  <c r="AW32" i="34"/>
  <c r="AX3" i="34"/>
  <c r="AK9" i="33"/>
  <c r="AQ8" i="33"/>
  <c r="AK14" i="27"/>
  <c r="AQ13" i="27"/>
  <c r="BU17" i="39" l="1"/>
  <c r="BK18" i="39"/>
  <c r="BJ17" i="39"/>
  <c r="BJ13" i="35"/>
  <c r="BU13" i="35"/>
  <c r="AV18" i="38"/>
  <c r="AU17" i="38"/>
  <c r="BC17" i="38"/>
  <c r="BK14" i="35"/>
  <c r="AX4" i="34"/>
  <c r="BE3" i="34"/>
  <c r="AK10" i="33"/>
  <c r="AQ9" i="33"/>
  <c r="AK15" i="27"/>
  <c r="AQ14" i="27"/>
  <c r="BU18" i="39" l="1"/>
  <c r="BK19" i="39"/>
  <c r="BJ18" i="39"/>
  <c r="BJ14" i="35"/>
  <c r="BU14" i="35"/>
  <c r="AV19" i="38"/>
  <c r="AU18" i="38"/>
  <c r="BC18" i="38"/>
  <c r="BK15" i="35"/>
  <c r="AX5" i="34"/>
  <c r="BE4" i="34"/>
  <c r="AK11" i="33"/>
  <c r="AQ10" i="33"/>
  <c r="AK16" i="27"/>
  <c r="AQ15" i="27"/>
  <c r="BU19" i="39" l="1"/>
  <c r="BK20" i="39"/>
  <c r="BJ19" i="39"/>
  <c r="BJ15" i="35"/>
  <c r="BU15" i="35"/>
  <c r="AV20" i="38"/>
  <c r="AU19" i="38"/>
  <c r="BC19" i="38"/>
  <c r="BK16" i="35"/>
  <c r="AX6" i="34"/>
  <c r="BE5" i="34"/>
  <c r="AK12" i="33"/>
  <c r="AQ11" i="33"/>
  <c r="AK17" i="27"/>
  <c r="AQ16" i="27"/>
  <c r="BU20" i="39" l="1"/>
  <c r="BK21" i="39"/>
  <c r="BJ20" i="39"/>
  <c r="BJ16" i="35"/>
  <c r="BU16" i="35"/>
  <c r="AV21" i="38"/>
  <c r="AU20" i="38"/>
  <c r="BC20" i="38"/>
  <c r="BK17" i="35"/>
  <c r="AX7" i="34"/>
  <c r="BE6" i="34"/>
  <c r="AK13" i="33"/>
  <c r="AQ12" i="33"/>
  <c r="AK18" i="27"/>
  <c r="AQ17" i="27"/>
  <c r="BU21" i="39" l="1"/>
  <c r="BK22" i="39"/>
  <c r="BJ21" i="39"/>
  <c r="BJ17" i="35"/>
  <c r="BU17" i="35"/>
  <c r="AV22" i="38"/>
  <c r="AU21" i="38"/>
  <c r="BC21" i="38"/>
  <c r="BK18" i="35"/>
  <c r="AX8" i="34"/>
  <c r="BE7" i="34"/>
  <c r="AK14" i="33"/>
  <c r="AQ13" i="33"/>
  <c r="AK19" i="27"/>
  <c r="AQ18" i="27"/>
  <c r="BU22" i="39" l="1"/>
  <c r="BK23" i="39"/>
  <c r="BJ22" i="39"/>
  <c r="BJ18" i="35"/>
  <c r="BU18" i="35"/>
  <c r="AV23" i="38"/>
  <c r="AU22" i="38"/>
  <c r="BC22" i="38"/>
  <c r="BK19" i="35"/>
  <c r="BT18" i="35"/>
  <c r="BQ18" i="35" s="1"/>
  <c r="AX9" i="34"/>
  <c r="BE8" i="34"/>
  <c r="AK15" i="33"/>
  <c r="AQ14" i="33"/>
  <c r="AK20" i="27"/>
  <c r="AQ19" i="27"/>
  <c r="BU23" i="39" l="1"/>
  <c r="BJ23" i="39"/>
  <c r="BK24" i="39"/>
  <c r="BJ19" i="35"/>
  <c r="BU19" i="35"/>
  <c r="AV24" i="38"/>
  <c r="AU23" i="38"/>
  <c r="BC23" i="38"/>
  <c r="BK20" i="35"/>
  <c r="BT19" i="35"/>
  <c r="BQ19" i="35" s="1"/>
  <c r="AX10" i="34"/>
  <c r="BE9" i="34"/>
  <c r="AK16" i="33"/>
  <c r="AQ15" i="33"/>
  <c r="AK21" i="27"/>
  <c r="AQ20" i="27"/>
  <c r="BU24" i="39" l="1"/>
  <c r="BJ24" i="39"/>
  <c r="BK25" i="39"/>
  <c r="BJ20" i="35"/>
  <c r="BU20" i="35"/>
  <c r="AV25" i="38"/>
  <c r="AU24" i="38"/>
  <c r="BC24" i="38"/>
  <c r="BK21" i="35"/>
  <c r="BT20" i="35"/>
  <c r="BQ20" i="35" s="1"/>
  <c r="AX11" i="34"/>
  <c r="BE10" i="34"/>
  <c r="AK17" i="33"/>
  <c r="AQ16" i="33"/>
  <c r="AK22" i="27"/>
  <c r="AQ21" i="27"/>
  <c r="BU25" i="39" l="1"/>
  <c r="BK26" i="39"/>
  <c r="BJ25" i="39"/>
  <c r="BJ21" i="35"/>
  <c r="BU21" i="35"/>
  <c r="AV26" i="38"/>
  <c r="AU25" i="38"/>
  <c r="BC25" i="38"/>
  <c r="BK22" i="35"/>
  <c r="BT21" i="35"/>
  <c r="BQ21" i="35" s="1"/>
  <c r="AX12" i="34"/>
  <c r="BE11" i="34"/>
  <c r="AQ17" i="33"/>
  <c r="AK18" i="33"/>
  <c r="AK23" i="27"/>
  <c r="AQ22" i="27"/>
  <c r="BU26" i="39" l="1"/>
  <c r="BK27" i="39"/>
  <c r="BJ26" i="39"/>
  <c r="BJ22" i="35"/>
  <c r="BU22" i="35"/>
  <c r="AV27" i="38"/>
  <c r="BC26" i="38"/>
  <c r="AU26" i="38"/>
  <c r="BK23" i="35"/>
  <c r="BT22" i="35"/>
  <c r="BQ22" i="35" s="1"/>
  <c r="AX13" i="34"/>
  <c r="BE12" i="34"/>
  <c r="AQ18" i="33"/>
  <c r="AK19" i="33"/>
  <c r="AK24" i="27"/>
  <c r="AQ23" i="27"/>
  <c r="BU27" i="39" l="1"/>
  <c r="BK28" i="39"/>
  <c r="BJ27" i="39"/>
  <c r="BJ23" i="35"/>
  <c r="BU23" i="35"/>
  <c r="AV28" i="38"/>
  <c r="BC27" i="38"/>
  <c r="AU27" i="38"/>
  <c r="BK24" i="35"/>
  <c r="AX14" i="34"/>
  <c r="BE13" i="34"/>
  <c r="AQ19" i="33"/>
  <c r="AK20" i="33"/>
  <c r="AK25" i="27"/>
  <c r="AQ24" i="27"/>
  <c r="BU28" i="39" l="1"/>
  <c r="BK29" i="39"/>
  <c r="BJ28" i="39"/>
  <c r="BJ24" i="35"/>
  <c r="BU24" i="35"/>
  <c r="AV29" i="38"/>
  <c r="BC28" i="38"/>
  <c r="AU28" i="38"/>
  <c r="BK25" i="35"/>
  <c r="AX15" i="34"/>
  <c r="BE14" i="34"/>
  <c r="AQ20" i="33"/>
  <c r="AK21" i="33"/>
  <c r="AK26" i="27"/>
  <c r="AQ25" i="27"/>
  <c r="BU29" i="39" l="1"/>
  <c r="BK30" i="39"/>
  <c r="BJ29" i="39"/>
  <c r="BJ25" i="35"/>
  <c r="BU25" i="35"/>
  <c r="AV30" i="38"/>
  <c r="BC29" i="38"/>
  <c r="AU29" i="38"/>
  <c r="BK26" i="35"/>
  <c r="AX16" i="34"/>
  <c r="BE15" i="34"/>
  <c r="AQ21" i="33"/>
  <c r="AK22" i="33"/>
  <c r="AK27" i="27"/>
  <c r="AQ26" i="27"/>
  <c r="BU30" i="39" l="1"/>
  <c r="BK31" i="39"/>
  <c r="BJ30" i="39"/>
  <c r="BJ26" i="35"/>
  <c r="BU26" i="35"/>
  <c r="AV31" i="38"/>
  <c r="BC30" i="38"/>
  <c r="AU30" i="38"/>
  <c r="BK27" i="35"/>
  <c r="AX17" i="34"/>
  <c r="BE16" i="34"/>
  <c r="AQ22" i="33"/>
  <c r="AK23" i="33"/>
  <c r="AK28" i="27"/>
  <c r="AQ27" i="27"/>
  <c r="BU31" i="39" l="1"/>
  <c r="BK32" i="39"/>
  <c r="BJ31" i="39"/>
  <c r="BJ27" i="35"/>
  <c r="BU27" i="35"/>
  <c r="AV32" i="38"/>
  <c r="BC31" i="38"/>
  <c r="AU31" i="38"/>
  <c r="BK28" i="35"/>
  <c r="BP27" i="35"/>
  <c r="AX18" i="34"/>
  <c r="BE17" i="34"/>
  <c r="AQ23" i="33"/>
  <c r="AK24" i="33"/>
  <c r="AK29" i="27"/>
  <c r="AQ28" i="27"/>
  <c r="BU32" i="39" l="1"/>
  <c r="BJ32" i="39"/>
  <c r="BK33" i="39"/>
  <c r="BJ28" i="35"/>
  <c r="BU28" i="35"/>
  <c r="AV33" i="38"/>
  <c r="AU32" i="38"/>
  <c r="BC32" i="38"/>
  <c r="BK29" i="35"/>
  <c r="BQ28" i="35"/>
  <c r="AX19" i="34"/>
  <c r="BE18" i="34"/>
  <c r="AQ24" i="33"/>
  <c r="AK25" i="33"/>
  <c r="AK30" i="27"/>
  <c r="AQ29" i="27"/>
  <c r="BU33" i="39" l="1"/>
  <c r="BK34" i="39"/>
  <c r="BJ33" i="39"/>
  <c r="BJ29" i="35"/>
  <c r="BU29" i="35"/>
  <c r="AV34" i="38"/>
  <c r="AU33" i="38"/>
  <c r="BC33" i="38"/>
  <c r="BK30" i="35"/>
  <c r="BR29" i="35"/>
  <c r="BR37" i="35" s="1"/>
  <c r="AX20" i="34"/>
  <c r="BE19" i="34"/>
  <c r="AQ25" i="33"/>
  <c r="AK26" i="33"/>
  <c r="AK31" i="27"/>
  <c r="AQ30" i="27"/>
  <c r="BU34" i="39" l="1"/>
  <c r="BJ34" i="39"/>
  <c r="BK35" i="39"/>
  <c r="BJ30" i="35"/>
  <c r="BU30" i="35"/>
  <c r="AV35" i="38"/>
  <c r="AU34" i="38"/>
  <c r="BC34" i="38"/>
  <c r="BT43" i="35"/>
  <c r="BK43" i="35" s="1"/>
  <c r="BK31" i="35"/>
  <c r="AX21" i="34"/>
  <c r="BE20" i="34"/>
  <c r="AQ26" i="33"/>
  <c r="AK27" i="33"/>
  <c r="AK32" i="27"/>
  <c r="AQ31" i="27"/>
  <c r="BU35" i="39" l="1"/>
  <c r="BJ35" i="39"/>
  <c r="BJ31" i="35"/>
  <c r="BU31" i="35"/>
  <c r="BC35" i="38"/>
  <c r="AU35" i="38"/>
  <c r="BE6" i="38"/>
  <c r="BK32" i="35"/>
  <c r="AX22" i="34"/>
  <c r="BE21" i="34"/>
  <c r="AK28" i="33"/>
  <c r="AQ27" i="33"/>
  <c r="AQ32" i="27"/>
  <c r="AR3" i="27"/>
  <c r="CG6" i="39" l="1"/>
  <c r="BV6" i="39"/>
  <c r="BW7" i="39"/>
  <c r="BJ32" i="35"/>
  <c r="BU32" i="35"/>
  <c r="BD6" i="38"/>
  <c r="BE7" i="38"/>
  <c r="BL6" i="38"/>
  <c r="BK33" i="35"/>
  <c r="AX23" i="34"/>
  <c r="BE22" i="34"/>
  <c r="AQ28" i="33"/>
  <c r="AK29" i="33"/>
  <c r="AR4" i="27"/>
  <c r="AX3" i="27"/>
  <c r="CG7" i="39" l="1"/>
  <c r="BV7" i="39"/>
  <c r="BW8" i="39"/>
  <c r="BJ33" i="35"/>
  <c r="BU33" i="35"/>
  <c r="BE8" i="38"/>
  <c r="BL7" i="38"/>
  <c r="BD7" i="38"/>
  <c r="BK34" i="35"/>
  <c r="AX24" i="34"/>
  <c r="BE23" i="34"/>
  <c r="AQ29" i="33"/>
  <c r="AK30" i="33"/>
  <c r="AR5" i="27"/>
  <c r="AX4" i="27"/>
  <c r="CG8" i="39" l="1"/>
  <c r="BV8" i="39"/>
  <c r="BW9" i="39"/>
  <c r="BJ34" i="35"/>
  <c r="BU34" i="35"/>
  <c r="BE9" i="38"/>
  <c r="BD8" i="38"/>
  <c r="BL8" i="38"/>
  <c r="BK35" i="35"/>
  <c r="BT34" i="35"/>
  <c r="AX25" i="34"/>
  <c r="BE24" i="34"/>
  <c r="AK31" i="33"/>
  <c r="AQ30" i="33"/>
  <c r="AR6" i="27"/>
  <c r="AX5" i="27"/>
  <c r="BO34" i="35" l="1"/>
  <c r="BO37" i="35" s="1"/>
  <c r="BT42" i="35" s="1"/>
  <c r="BK42" i="35" s="1"/>
  <c r="BP34" i="35"/>
  <c r="CG9" i="39"/>
  <c r="BV9" i="39"/>
  <c r="BW10" i="39"/>
  <c r="BJ35" i="35"/>
  <c r="BU35" i="35"/>
  <c r="BE10" i="38"/>
  <c r="BD9" i="38"/>
  <c r="BL9" i="38"/>
  <c r="BT35" i="35"/>
  <c r="BP35" i="35" s="1"/>
  <c r="AX26" i="34"/>
  <c r="BE25" i="34"/>
  <c r="AK32" i="33"/>
  <c r="AQ31" i="33"/>
  <c r="AR7" i="27"/>
  <c r="AX6" i="27"/>
  <c r="BP37" i="35" l="1"/>
  <c r="BT38" i="35" s="1"/>
  <c r="BN35" i="35"/>
  <c r="BN37" i="35" s="1"/>
  <c r="BT40" i="35" s="1"/>
  <c r="BK40" i="35" s="1"/>
  <c r="BQ35" i="35"/>
  <c r="BQ37" i="35" s="1"/>
  <c r="BT39" i="35" s="1"/>
  <c r="BK39" i="35" s="1"/>
  <c r="CG10" i="39"/>
  <c r="BW11" i="39"/>
  <c r="BV10" i="39"/>
  <c r="BV6" i="35"/>
  <c r="CG6" i="35"/>
  <c r="BE11" i="38"/>
  <c r="BD10" i="38"/>
  <c r="BL10" i="38"/>
  <c r="BW7" i="35"/>
  <c r="AX27" i="34"/>
  <c r="BE26" i="34"/>
  <c r="AQ32" i="33"/>
  <c r="AR3" i="33"/>
  <c r="AR8" i="27"/>
  <c r="AX7" i="27"/>
  <c r="BT37" i="35" l="1"/>
  <c r="BK37" i="35" s="1"/>
  <c r="CG11" i="39"/>
  <c r="BV11" i="39"/>
  <c r="BW12" i="39"/>
  <c r="BV7" i="35"/>
  <c r="CG7" i="35"/>
  <c r="BE12" i="38"/>
  <c r="BD11" i="38"/>
  <c r="BL11" i="38"/>
  <c r="BK38" i="35"/>
  <c r="BW8" i="35"/>
  <c r="AX28" i="34"/>
  <c r="BE27" i="34"/>
  <c r="AX3" i="33"/>
  <c r="AR4" i="33"/>
  <c r="AR9" i="27"/>
  <c r="AX8" i="27"/>
  <c r="CG12" i="39" l="1"/>
  <c r="BV12" i="39"/>
  <c r="BW13" i="39"/>
  <c r="BV8" i="35"/>
  <c r="CG8" i="35"/>
  <c r="BE13" i="38"/>
  <c r="BD12" i="38"/>
  <c r="BL12" i="38"/>
  <c r="BW9" i="35"/>
  <c r="AX29" i="34"/>
  <c r="BE28" i="34"/>
  <c r="AX4" i="33"/>
  <c r="AR5" i="33"/>
  <c r="AR10" i="27"/>
  <c r="AX9" i="27"/>
  <c r="CG13" i="39" l="1"/>
  <c r="BV13" i="39"/>
  <c r="BW14" i="39"/>
  <c r="BV9" i="35"/>
  <c r="CG9" i="35"/>
  <c r="BE14" i="38"/>
  <c r="BD13" i="38"/>
  <c r="BL13" i="38"/>
  <c r="BW10" i="35"/>
  <c r="AX30" i="34"/>
  <c r="BE29" i="34"/>
  <c r="AX5" i="33"/>
  <c r="AR6" i="33"/>
  <c r="AR11" i="27"/>
  <c r="AX10" i="27"/>
  <c r="CG14" i="39" l="1"/>
  <c r="BV14" i="39"/>
  <c r="BW15" i="39"/>
  <c r="BV10" i="35"/>
  <c r="CG10" i="35"/>
  <c r="BE15" i="38"/>
  <c r="BD14" i="38"/>
  <c r="BL14" i="38"/>
  <c r="BW11" i="35"/>
  <c r="AX31" i="34"/>
  <c r="BE30" i="34"/>
  <c r="AX6" i="33"/>
  <c r="AR7" i="33"/>
  <c r="AR12" i="27"/>
  <c r="AX11" i="27"/>
  <c r="CG15" i="39" l="1"/>
  <c r="BV15" i="39"/>
  <c r="BW16" i="39"/>
  <c r="BV11" i="35"/>
  <c r="CG11" i="35"/>
  <c r="BE16" i="38"/>
  <c r="BL15" i="38"/>
  <c r="BD15" i="38"/>
  <c r="BW12" i="35"/>
  <c r="AX32" i="34"/>
  <c r="BE31" i="34"/>
  <c r="AR8" i="33"/>
  <c r="AX7" i="33"/>
  <c r="AR13" i="27"/>
  <c r="AX12" i="27"/>
  <c r="CG16" i="39" l="1"/>
  <c r="BV16" i="39"/>
  <c r="BW17" i="39"/>
  <c r="BV12" i="35"/>
  <c r="CG12" i="35"/>
  <c r="BE17" i="38"/>
  <c r="BL16" i="38"/>
  <c r="BD16" i="38"/>
  <c r="BW13" i="35"/>
  <c r="BE32" i="34"/>
  <c r="AX33" i="34"/>
  <c r="AR9" i="33"/>
  <c r="AX8" i="33"/>
  <c r="AR14" i="27"/>
  <c r="AX13" i="27"/>
  <c r="CG17" i="39" l="1"/>
  <c r="BW18" i="39"/>
  <c r="BV17" i="39"/>
  <c r="BV13" i="35"/>
  <c r="CG13" i="35"/>
  <c r="BE18" i="38"/>
  <c r="BD17" i="38"/>
  <c r="BL17" i="38"/>
  <c r="BW14" i="35"/>
  <c r="BE33" i="34"/>
  <c r="BF3" i="34"/>
  <c r="AR10" i="33"/>
  <c r="AX9" i="33"/>
  <c r="AR15" i="27"/>
  <c r="AX14" i="27"/>
  <c r="CG18" i="39" l="1"/>
  <c r="BV18" i="39"/>
  <c r="BW19" i="39"/>
  <c r="BV14" i="35"/>
  <c r="CG14" i="35"/>
  <c r="BE19" i="38"/>
  <c r="BD18" i="38"/>
  <c r="BL18" i="38"/>
  <c r="BW15" i="35"/>
  <c r="BF4" i="34"/>
  <c r="BM3" i="34"/>
  <c r="AR11" i="33"/>
  <c r="AX10" i="33"/>
  <c r="AR16" i="27"/>
  <c r="AX15" i="27"/>
  <c r="CG19" i="39" l="1"/>
  <c r="BV19" i="39"/>
  <c r="BW20" i="39"/>
  <c r="BV15" i="35"/>
  <c r="CG15" i="35"/>
  <c r="BE20" i="38"/>
  <c r="BD19" i="38"/>
  <c r="BL19" i="38"/>
  <c r="BW16" i="35"/>
  <c r="BF5" i="34"/>
  <c r="BM4" i="34"/>
  <c r="AR12" i="33"/>
  <c r="AX11" i="33"/>
  <c r="AR17" i="27"/>
  <c r="AX16" i="27"/>
  <c r="CG20" i="39" l="1"/>
  <c r="BV20" i="39"/>
  <c r="BW21" i="39"/>
  <c r="BV16" i="35"/>
  <c r="CG16" i="35"/>
  <c r="BE21" i="38"/>
  <c r="BD20" i="38"/>
  <c r="BL20" i="38"/>
  <c r="BW17" i="35"/>
  <c r="BF6" i="34"/>
  <c r="BM5" i="34"/>
  <c r="AR13" i="33"/>
  <c r="AX12" i="33"/>
  <c r="AR18" i="27"/>
  <c r="AX17" i="27"/>
  <c r="CG21" i="39" l="1"/>
  <c r="BV21" i="39"/>
  <c r="BW22" i="39"/>
  <c r="BV17" i="35"/>
  <c r="CG17" i="35"/>
  <c r="BE22" i="38"/>
  <c r="BD21" i="38"/>
  <c r="BL21" i="38"/>
  <c r="BW18" i="35"/>
  <c r="BF7" i="34"/>
  <c r="BM6" i="34"/>
  <c r="AR14" i="33"/>
  <c r="AX13" i="33"/>
  <c r="AR19" i="27"/>
  <c r="AX18" i="27"/>
  <c r="CG22" i="39" l="1"/>
  <c r="BW23" i="39"/>
  <c r="BV22" i="39"/>
  <c r="BV18" i="35"/>
  <c r="CG18" i="35"/>
  <c r="BE23" i="38"/>
  <c r="BD22" i="38"/>
  <c r="BL22" i="38"/>
  <c r="BW19" i="35"/>
  <c r="BF8" i="34"/>
  <c r="BM7" i="34"/>
  <c r="AR15" i="33"/>
  <c r="AX14" i="33"/>
  <c r="AR20" i="27"/>
  <c r="AX19" i="27"/>
  <c r="CG23" i="39" l="1"/>
  <c r="BW24" i="39"/>
  <c r="BV23" i="39"/>
  <c r="BV19" i="35"/>
  <c r="CG19" i="35"/>
  <c r="BE24" i="38"/>
  <c r="BD23" i="38"/>
  <c r="BL23" i="38"/>
  <c r="BW20" i="35"/>
  <c r="BF9" i="34"/>
  <c r="BM8" i="34"/>
  <c r="AR16" i="33"/>
  <c r="AX15" i="33"/>
  <c r="AR21" i="27"/>
  <c r="AX20" i="27"/>
  <c r="CG24" i="39" l="1"/>
  <c r="BW25" i="39"/>
  <c r="BV24" i="39"/>
  <c r="BV20" i="35"/>
  <c r="CG20" i="35"/>
  <c r="BE25" i="38"/>
  <c r="BD24" i="38"/>
  <c r="BL24" i="38"/>
  <c r="BW21" i="35"/>
  <c r="BF10" i="34"/>
  <c r="BM9" i="34"/>
  <c r="AR17" i="33"/>
  <c r="AX16" i="33"/>
  <c r="AR22" i="27"/>
  <c r="AX21" i="27"/>
  <c r="CG25" i="39" l="1"/>
  <c r="BW26" i="39"/>
  <c r="BV25" i="39"/>
  <c r="BV21" i="35"/>
  <c r="CG21" i="35"/>
  <c r="BE26" i="38"/>
  <c r="BD25" i="38"/>
  <c r="BL25" i="38"/>
  <c r="BW22" i="35"/>
  <c r="BF11" i="34"/>
  <c r="BM10" i="34"/>
  <c r="AX17" i="33"/>
  <c r="AR18" i="33"/>
  <c r="AR23" i="27"/>
  <c r="AX22" i="27"/>
  <c r="CG26" i="39" l="1"/>
  <c r="BV26" i="39"/>
  <c r="BW27" i="39"/>
  <c r="BV22" i="35"/>
  <c r="CG22" i="35"/>
  <c r="BE27" i="38"/>
  <c r="BD26" i="38"/>
  <c r="BL26" i="38"/>
  <c r="BW23" i="35"/>
  <c r="BF12" i="34"/>
  <c r="BM11" i="34"/>
  <c r="AX18" i="33"/>
  <c r="AR19" i="33"/>
  <c r="AR24" i="27"/>
  <c r="AX23" i="27"/>
  <c r="CG27" i="39" l="1"/>
  <c r="BV27" i="39"/>
  <c r="BW28" i="39"/>
  <c r="BV23" i="35"/>
  <c r="CG23" i="35"/>
  <c r="BE28" i="38"/>
  <c r="BD27" i="38"/>
  <c r="BL27" i="38"/>
  <c r="BW24" i="35"/>
  <c r="CF23" i="35"/>
  <c r="BF13" i="34"/>
  <c r="BM12" i="34"/>
  <c r="AX19" i="33"/>
  <c r="AR20" i="33"/>
  <c r="AR25" i="27"/>
  <c r="AX24" i="27"/>
  <c r="CC23" i="35" l="1"/>
  <c r="CB23" i="35"/>
  <c r="CG28" i="39"/>
  <c r="BW29" i="39"/>
  <c r="BV28" i="39"/>
  <c r="BV24" i="35"/>
  <c r="CG24" i="35"/>
  <c r="BE29" i="38"/>
  <c r="BD28" i="38"/>
  <c r="BL28" i="38"/>
  <c r="BW25" i="35"/>
  <c r="CF24" i="35"/>
  <c r="CC24" i="35" s="1"/>
  <c r="BF14" i="34"/>
  <c r="BM13" i="34"/>
  <c r="AX20" i="33"/>
  <c r="AR21" i="33"/>
  <c r="AR26" i="27"/>
  <c r="AX25" i="27"/>
  <c r="CG29" i="39" l="1"/>
  <c r="BV29" i="39"/>
  <c r="BW30" i="39"/>
  <c r="BV25" i="35"/>
  <c r="CG25" i="35"/>
  <c r="BE30" i="38"/>
  <c r="BD29" i="38"/>
  <c r="BL29" i="38"/>
  <c r="BW26" i="35"/>
  <c r="CF25" i="35"/>
  <c r="CC25" i="35" s="1"/>
  <c r="BF15" i="34"/>
  <c r="BM14" i="34"/>
  <c r="AX21" i="33"/>
  <c r="AR22" i="33"/>
  <c r="AR27" i="27"/>
  <c r="AX26" i="27"/>
  <c r="CG30" i="39" l="1"/>
  <c r="BW31" i="39"/>
  <c r="BV30" i="39"/>
  <c r="BV26" i="35"/>
  <c r="CG26" i="35"/>
  <c r="BE31" i="38"/>
  <c r="BD30" i="38"/>
  <c r="BL30" i="38"/>
  <c r="BW27" i="35"/>
  <c r="CF26" i="35"/>
  <c r="CC26" i="35" s="1"/>
  <c r="BF16" i="34"/>
  <c r="BM15" i="34"/>
  <c r="AX22" i="33"/>
  <c r="AR23" i="33"/>
  <c r="AR28" i="27"/>
  <c r="AX27" i="27"/>
  <c r="CG31" i="39" l="1"/>
  <c r="BW32" i="39"/>
  <c r="BV31" i="39"/>
  <c r="BV27" i="35"/>
  <c r="CG27" i="35"/>
  <c r="BE32" i="38"/>
  <c r="BL31" i="38"/>
  <c r="BD31" i="38"/>
  <c r="BW28" i="35"/>
  <c r="CF27" i="35"/>
  <c r="CC27" i="35" s="1"/>
  <c r="BF17" i="34"/>
  <c r="BM16" i="34"/>
  <c r="AX23" i="33"/>
  <c r="AR24" i="33"/>
  <c r="AR29" i="27"/>
  <c r="AX28" i="27"/>
  <c r="CG32" i="39" l="1"/>
  <c r="BV32" i="39"/>
  <c r="BW33" i="39"/>
  <c r="BV28" i="35"/>
  <c r="CG28" i="35"/>
  <c r="BE33" i="38"/>
  <c r="BD32" i="38"/>
  <c r="BL32" i="38"/>
  <c r="BW29" i="35"/>
  <c r="BF18" i="34"/>
  <c r="BM17" i="34"/>
  <c r="AX24" i="33"/>
  <c r="AR25" i="33"/>
  <c r="AR30" i="27"/>
  <c r="AX29" i="27"/>
  <c r="CG33" i="39" l="1"/>
  <c r="BW34" i="39"/>
  <c r="BV33" i="39"/>
  <c r="BV29" i="35"/>
  <c r="CG29" i="35"/>
  <c r="BE34" i="38"/>
  <c r="BD33" i="38"/>
  <c r="BL33" i="38"/>
  <c r="BW30" i="35"/>
  <c r="BF19" i="34"/>
  <c r="BM18" i="34"/>
  <c r="AX25" i="33"/>
  <c r="AR26" i="33"/>
  <c r="AR31" i="27"/>
  <c r="AX30" i="27"/>
  <c r="CG34" i="39" l="1"/>
  <c r="BW35" i="39"/>
  <c r="BV34" i="39"/>
  <c r="BV30" i="35"/>
  <c r="CG30" i="35"/>
  <c r="BE35" i="38"/>
  <c r="BD34" i="38"/>
  <c r="BL34" i="38"/>
  <c r="BW31" i="35"/>
  <c r="BF20" i="34"/>
  <c r="BM19" i="34"/>
  <c r="AX26" i="33"/>
  <c r="AR27" i="33"/>
  <c r="AR32" i="27"/>
  <c r="AX31" i="27"/>
  <c r="CG35" i="39" l="1"/>
  <c r="BV35" i="39"/>
  <c r="BW36" i="39"/>
  <c r="BV31" i="35"/>
  <c r="CG31" i="35"/>
  <c r="BL35" i="38"/>
  <c r="BE36" i="38"/>
  <c r="BD35" i="38"/>
  <c r="BW32" i="35"/>
  <c r="CB31" i="35"/>
  <c r="BF21" i="34"/>
  <c r="BM20" i="34"/>
  <c r="AR28" i="33"/>
  <c r="AX27" i="33"/>
  <c r="AR33" i="27"/>
  <c r="AX32" i="27"/>
  <c r="CG36" i="39" l="1"/>
  <c r="BV36" i="39"/>
  <c r="BV32" i="35"/>
  <c r="CG32" i="35"/>
  <c r="CB37" i="35"/>
  <c r="CF38" i="35" s="1"/>
  <c r="BD36" i="38"/>
  <c r="BL36" i="38"/>
  <c r="BN6" i="38"/>
  <c r="BW33" i="35"/>
  <c r="CC32" i="35"/>
  <c r="BF22" i="34"/>
  <c r="BM21" i="34"/>
  <c r="AX28" i="33"/>
  <c r="AR29" i="33"/>
  <c r="AX33" i="27"/>
  <c r="AY3" i="27"/>
  <c r="CS6" i="39" l="1"/>
  <c r="CI7" i="39"/>
  <c r="CH6" i="39"/>
  <c r="BV33" i="35"/>
  <c r="CG33" i="35"/>
  <c r="BW38" i="35"/>
  <c r="BN7" i="38"/>
  <c r="BM6" i="38"/>
  <c r="BU6" i="38"/>
  <c r="BW34" i="35"/>
  <c r="CD33" i="35"/>
  <c r="CD37" i="35" s="1"/>
  <c r="BF23" i="34"/>
  <c r="BM22" i="34"/>
  <c r="AX29" i="33"/>
  <c r="AR30" i="33"/>
  <c r="AY4" i="27"/>
  <c r="BE3" i="27"/>
  <c r="CS7" i="39" l="1"/>
  <c r="CI8" i="39"/>
  <c r="CH7" i="39"/>
  <c r="BV34" i="35"/>
  <c r="CG34" i="35"/>
  <c r="BN8" i="38"/>
  <c r="BM7" i="38"/>
  <c r="BU7" i="38"/>
  <c r="CF43" i="35"/>
  <c r="BW43" i="35" s="1"/>
  <c r="BW35" i="35"/>
  <c r="BF24" i="34"/>
  <c r="BM23" i="34"/>
  <c r="AR31" i="33"/>
  <c r="AX30" i="33"/>
  <c r="AY5" i="27"/>
  <c r="BE4" i="27"/>
  <c r="CS8" i="39" l="1"/>
  <c r="CI9" i="39"/>
  <c r="CH8" i="39"/>
  <c r="BV35" i="35"/>
  <c r="CG35" i="35"/>
  <c r="BN9" i="38"/>
  <c r="BM8" i="38"/>
  <c r="BU8" i="38"/>
  <c r="BW36" i="35"/>
  <c r="BF25" i="34"/>
  <c r="BM24" i="34"/>
  <c r="AR32" i="33"/>
  <c r="AX31" i="33"/>
  <c r="AY6" i="27"/>
  <c r="BE5" i="27"/>
  <c r="CS9" i="39" l="1"/>
  <c r="CI10" i="39"/>
  <c r="CH9" i="39"/>
  <c r="BV36" i="35"/>
  <c r="CG36" i="35"/>
  <c r="BN10" i="38"/>
  <c r="BU9" i="38"/>
  <c r="BM9" i="38"/>
  <c r="CF36" i="35"/>
  <c r="BF26" i="34"/>
  <c r="BM25" i="34"/>
  <c r="AR33" i="33"/>
  <c r="AX32" i="33"/>
  <c r="AY7" i="27"/>
  <c r="BE6" i="27"/>
  <c r="CA36" i="35" l="1"/>
  <c r="CA37" i="35" s="1"/>
  <c r="CF42" i="35" s="1"/>
  <c r="CC36" i="35"/>
  <c r="CC37" i="35" s="1"/>
  <c r="CF39" i="35" s="1"/>
  <c r="BW39" i="35" s="1"/>
  <c r="CS10" i="39"/>
  <c r="CI11" i="39"/>
  <c r="CH10" i="39"/>
  <c r="CH6" i="35"/>
  <c r="CS6" i="35"/>
  <c r="BN11" i="38"/>
  <c r="BU10" i="38"/>
  <c r="BM10" i="38"/>
  <c r="CI7" i="35"/>
  <c r="BF27" i="34"/>
  <c r="BM26" i="34"/>
  <c r="AX33" i="33"/>
  <c r="AY3" i="33"/>
  <c r="AY8" i="27"/>
  <c r="BE7" i="27"/>
  <c r="CF37" i="35" l="1"/>
  <c r="BW37" i="35" s="1"/>
  <c r="BW42" i="35"/>
  <c r="CS11" i="39"/>
  <c r="CI12" i="39"/>
  <c r="CH11" i="39"/>
  <c r="CH7" i="35"/>
  <c r="CS7" i="35"/>
  <c r="BN12" i="38"/>
  <c r="BM11" i="38"/>
  <c r="BU11" i="38"/>
  <c r="CI8" i="35"/>
  <c r="BF28" i="34"/>
  <c r="BM27" i="34"/>
  <c r="BE3" i="33"/>
  <c r="AY4" i="33"/>
  <c r="AY9" i="27"/>
  <c r="BE8" i="27"/>
  <c r="CS12" i="39" l="1"/>
  <c r="CI13" i="39"/>
  <c r="CH12" i="39"/>
  <c r="CH8" i="35"/>
  <c r="CS8" i="35"/>
  <c r="BN13" i="38"/>
  <c r="BU12" i="38"/>
  <c r="BM12" i="38"/>
  <c r="CI9" i="35"/>
  <c r="BF29" i="34"/>
  <c r="BM28" i="34"/>
  <c r="BE4" i="33"/>
  <c r="AY5" i="33"/>
  <c r="AY10" i="27"/>
  <c r="BE9" i="27"/>
  <c r="CS13" i="39" l="1"/>
  <c r="CI14" i="39"/>
  <c r="CH13" i="39"/>
  <c r="CH9" i="35"/>
  <c r="CS9" i="35"/>
  <c r="BN14" i="38"/>
  <c r="BU13" i="38"/>
  <c r="BM13" i="38"/>
  <c r="CI10" i="35"/>
  <c r="BF30" i="34"/>
  <c r="BM29" i="34"/>
  <c r="BE5" i="33"/>
  <c r="AY6" i="33"/>
  <c r="AY11" i="27"/>
  <c r="BE10" i="27"/>
  <c r="CS14" i="39" l="1"/>
  <c r="CI15" i="39"/>
  <c r="CH14" i="39"/>
  <c r="CH10" i="35"/>
  <c r="CS10" i="35"/>
  <c r="BN15" i="38"/>
  <c r="BU14" i="38"/>
  <c r="BM14" i="38"/>
  <c r="CI11" i="35"/>
  <c r="BF31" i="34"/>
  <c r="BM30" i="34"/>
  <c r="BE6" i="33"/>
  <c r="AY7" i="33"/>
  <c r="AY12" i="27"/>
  <c r="BE11" i="27"/>
  <c r="CS15" i="39" l="1"/>
  <c r="CH15" i="39"/>
  <c r="CI16" i="39"/>
  <c r="CH11" i="35"/>
  <c r="CS11" i="35"/>
  <c r="BN16" i="38"/>
  <c r="BU15" i="38"/>
  <c r="BM15" i="38"/>
  <c r="CI12" i="35"/>
  <c r="BF32" i="34"/>
  <c r="BM31" i="34"/>
  <c r="AY8" i="33"/>
  <c r="BE7" i="33"/>
  <c r="AY13" i="27"/>
  <c r="BE12" i="27"/>
  <c r="CS16" i="39" l="1"/>
  <c r="CI17" i="39"/>
  <c r="CH16" i="39"/>
  <c r="CH12" i="35"/>
  <c r="CS12" i="35"/>
  <c r="BN17" i="38"/>
  <c r="BU16" i="38"/>
  <c r="BM16" i="38"/>
  <c r="CI13" i="35"/>
  <c r="BF33" i="34"/>
  <c r="BM32" i="34"/>
  <c r="AY9" i="33"/>
  <c r="BE8" i="33"/>
  <c r="AY14" i="27"/>
  <c r="BE13" i="27"/>
  <c r="CS17" i="39" l="1"/>
  <c r="CH17" i="39"/>
  <c r="CI18" i="39"/>
  <c r="CH13" i="35"/>
  <c r="CS13" i="35"/>
  <c r="BN18" i="38"/>
  <c r="BM17" i="38"/>
  <c r="BU17" i="38"/>
  <c r="CI14" i="35"/>
  <c r="BM33" i="34"/>
  <c r="BN3" i="34"/>
  <c r="AY10" i="33"/>
  <c r="BE9" i="33"/>
  <c r="AY15" i="27"/>
  <c r="BE14" i="27"/>
  <c r="CS18" i="39" l="1"/>
  <c r="CH18" i="39"/>
  <c r="CI19" i="39"/>
  <c r="CH14" i="35"/>
  <c r="CS14" i="35"/>
  <c r="BN19" i="38"/>
  <c r="BM18" i="38"/>
  <c r="BU18" i="38"/>
  <c r="CI15" i="35"/>
  <c r="BN4" i="34"/>
  <c r="BU3" i="34"/>
  <c r="AY11" i="33"/>
  <c r="BE10" i="33"/>
  <c r="AY16" i="27"/>
  <c r="BE15" i="27"/>
  <c r="CS19" i="39" l="1"/>
  <c r="CI20" i="39"/>
  <c r="CH19" i="39"/>
  <c r="CH15" i="35"/>
  <c r="CS15" i="35"/>
  <c r="BN20" i="38"/>
  <c r="BM19" i="38"/>
  <c r="BU19" i="38"/>
  <c r="CI16" i="35"/>
  <c r="BN5" i="34"/>
  <c r="BU4" i="34"/>
  <c r="AY12" i="33"/>
  <c r="BE11" i="33"/>
  <c r="AY17" i="27"/>
  <c r="BE16" i="27"/>
  <c r="CS20" i="39" l="1"/>
  <c r="CI21" i="39"/>
  <c r="CH20" i="39"/>
  <c r="CH16" i="35"/>
  <c r="CS16" i="35"/>
  <c r="BN21" i="38"/>
  <c r="BM20" i="38"/>
  <c r="BU20" i="38"/>
  <c r="CI17" i="35"/>
  <c r="BN6" i="34"/>
  <c r="BU5" i="34"/>
  <c r="AY13" i="33"/>
  <c r="BE12" i="33"/>
  <c r="AY18" i="27"/>
  <c r="BE17" i="27"/>
  <c r="CS21" i="39" l="1"/>
  <c r="CI22" i="39"/>
  <c r="CH21" i="39"/>
  <c r="CH17" i="35"/>
  <c r="CS17" i="35"/>
  <c r="BN22" i="38"/>
  <c r="BM21" i="38"/>
  <c r="BU21" i="38"/>
  <c r="CI18" i="35"/>
  <c r="BN7" i="34"/>
  <c r="BU6" i="34"/>
  <c r="AY14" i="33"/>
  <c r="BE13" i="33"/>
  <c r="AY19" i="27"/>
  <c r="BE18" i="27"/>
  <c r="CS22" i="39" l="1"/>
  <c r="CH22" i="39"/>
  <c r="CI23" i="39"/>
  <c r="CH18" i="35"/>
  <c r="CS18" i="35"/>
  <c r="BN23" i="38"/>
  <c r="BM22" i="38"/>
  <c r="BU22" i="38"/>
  <c r="CI19" i="35"/>
  <c r="BN8" i="34"/>
  <c r="BU7" i="34"/>
  <c r="AY15" i="33"/>
  <c r="BE14" i="33"/>
  <c r="AY20" i="27"/>
  <c r="BE19" i="27"/>
  <c r="CS23" i="39" l="1"/>
  <c r="CH23" i="39"/>
  <c r="CI24" i="39"/>
  <c r="CH19" i="35"/>
  <c r="CS19" i="35"/>
  <c r="BN24" i="38"/>
  <c r="BM23" i="38"/>
  <c r="BU23" i="38"/>
  <c r="CI20" i="35"/>
  <c r="BN9" i="34"/>
  <c r="BU8" i="34"/>
  <c r="AY16" i="33"/>
  <c r="BE15" i="33"/>
  <c r="AY21" i="27"/>
  <c r="BE20" i="27"/>
  <c r="CS24" i="39" l="1"/>
  <c r="CH24" i="39"/>
  <c r="CI25" i="39"/>
  <c r="CH20" i="35"/>
  <c r="CS20" i="35"/>
  <c r="BN25" i="38"/>
  <c r="BM24" i="38"/>
  <c r="BU24" i="38"/>
  <c r="CI21" i="35"/>
  <c r="BN10" i="34"/>
  <c r="BU9" i="34"/>
  <c r="AY17" i="33"/>
  <c r="BE16" i="33"/>
  <c r="AY22" i="27"/>
  <c r="BE21" i="27"/>
  <c r="CS25" i="39" l="1"/>
  <c r="CH25" i="39"/>
  <c r="CI26" i="39"/>
  <c r="CH21" i="35"/>
  <c r="CS21" i="35"/>
  <c r="BN26" i="38"/>
  <c r="BM25" i="38"/>
  <c r="BU25" i="38"/>
  <c r="CI22" i="35"/>
  <c r="BN11" i="34"/>
  <c r="BU10" i="34"/>
  <c r="BE17" i="33"/>
  <c r="AY18" i="33"/>
  <c r="AY23" i="27"/>
  <c r="BE22" i="27"/>
  <c r="CS26" i="39" l="1"/>
  <c r="CH26" i="39"/>
  <c r="CI27" i="39"/>
  <c r="CH22" i="35"/>
  <c r="CS22" i="35"/>
  <c r="BN27" i="38"/>
  <c r="BM26" i="38"/>
  <c r="BU26" i="38"/>
  <c r="CI23" i="35"/>
  <c r="BN12" i="34"/>
  <c r="BU11" i="34"/>
  <c r="BE18" i="33"/>
  <c r="AY19" i="33"/>
  <c r="AY24" i="27"/>
  <c r="BE23" i="27"/>
  <c r="CS27" i="39" l="1"/>
  <c r="CH27" i="39"/>
  <c r="CI28" i="39"/>
  <c r="CH23" i="35"/>
  <c r="CS23" i="35"/>
  <c r="BN28" i="38"/>
  <c r="BM27" i="38"/>
  <c r="BU27" i="38"/>
  <c r="CI24" i="35"/>
  <c r="BN13" i="34"/>
  <c r="BU12" i="34"/>
  <c r="BE19" i="33"/>
  <c r="AY20" i="33"/>
  <c r="AY25" i="27"/>
  <c r="BE24" i="27"/>
  <c r="CS28" i="39" l="1"/>
  <c r="CH28" i="39"/>
  <c r="CI29" i="39"/>
  <c r="CH24" i="35"/>
  <c r="CS24" i="35"/>
  <c r="BN29" i="38"/>
  <c r="BM28" i="38"/>
  <c r="BU28" i="38"/>
  <c r="CI25" i="35"/>
  <c r="BN14" i="34"/>
  <c r="BU13" i="34"/>
  <c r="BE20" i="33"/>
  <c r="AY21" i="33"/>
  <c r="AY26" i="27"/>
  <c r="BE25" i="27"/>
  <c r="CS29" i="39" l="1"/>
  <c r="CI30" i="39"/>
  <c r="CH29" i="39"/>
  <c r="CH25" i="35"/>
  <c r="CS25" i="35"/>
  <c r="BN30" i="38"/>
  <c r="BM29" i="38"/>
  <c r="BU29" i="38"/>
  <c r="CI26" i="35"/>
  <c r="BN15" i="34"/>
  <c r="BU14" i="34"/>
  <c r="BE21" i="33"/>
  <c r="AY22" i="33"/>
  <c r="AY27" i="27"/>
  <c r="BE26" i="27"/>
  <c r="CS30" i="39" l="1"/>
  <c r="CI31" i="39"/>
  <c r="CH30" i="39"/>
  <c r="CH26" i="35"/>
  <c r="CS26" i="35"/>
  <c r="BM30" i="38"/>
  <c r="BN31" i="38"/>
  <c r="BU30" i="38"/>
  <c r="CI27" i="35"/>
  <c r="BN16" i="34"/>
  <c r="BU15" i="34"/>
  <c r="BE22" i="33"/>
  <c r="AY23" i="33"/>
  <c r="AY28" i="27"/>
  <c r="BE27" i="27"/>
  <c r="CS31" i="39" l="1"/>
  <c r="CH31" i="39"/>
  <c r="CI32" i="39"/>
  <c r="CH27" i="35"/>
  <c r="CS27" i="35"/>
  <c r="BN32" i="38"/>
  <c r="BU31" i="38"/>
  <c r="BM31" i="38"/>
  <c r="CI28" i="35"/>
  <c r="BN17" i="34"/>
  <c r="BU16" i="34"/>
  <c r="BE23" i="33"/>
  <c r="AY24" i="33"/>
  <c r="AY29" i="27"/>
  <c r="BE28" i="27"/>
  <c r="CS32" i="39" l="1"/>
  <c r="CH32" i="39"/>
  <c r="CI33" i="39"/>
  <c r="CH28" i="35"/>
  <c r="CS28" i="35"/>
  <c r="BN33" i="38"/>
  <c r="BM32" i="38"/>
  <c r="BU32" i="38"/>
  <c r="CI29" i="35"/>
  <c r="BN18" i="34"/>
  <c r="BU17" i="34"/>
  <c r="BE24" i="33"/>
  <c r="AY25" i="33"/>
  <c r="AY30" i="27"/>
  <c r="BE29" i="27"/>
  <c r="CS33" i="39" l="1"/>
  <c r="CI34" i="39"/>
  <c r="CH33" i="39"/>
  <c r="CH29" i="35"/>
  <c r="CS29" i="35"/>
  <c r="BN34" i="38"/>
  <c r="BM33" i="38"/>
  <c r="BU33" i="38"/>
  <c r="CI30" i="35"/>
  <c r="BN19" i="34"/>
  <c r="BU18" i="34"/>
  <c r="BE25" i="33"/>
  <c r="AY26" i="33"/>
  <c r="AY31" i="27"/>
  <c r="BE30" i="27"/>
  <c r="CS34" i="39" l="1"/>
  <c r="CI35" i="39"/>
  <c r="CH34" i="39"/>
  <c r="CH30" i="35"/>
  <c r="CS30" i="35"/>
  <c r="BN35" i="38"/>
  <c r="BM34" i="38"/>
  <c r="BU34" i="38"/>
  <c r="CI31" i="35"/>
  <c r="BN20" i="34"/>
  <c r="BU19" i="34"/>
  <c r="BE26" i="33"/>
  <c r="AY27" i="33"/>
  <c r="AY32" i="27"/>
  <c r="BE31" i="27"/>
  <c r="CS35" i="39" l="1"/>
  <c r="CH35" i="39"/>
  <c r="CI36" i="39"/>
  <c r="CH31" i="35"/>
  <c r="CS31" i="35"/>
  <c r="BU35" i="38"/>
  <c r="BN36" i="38"/>
  <c r="BM35" i="38"/>
  <c r="CI32" i="35"/>
  <c r="BN21" i="34"/>
  <c r="BU20" i="34"/>
  <c r="AY28" i="33"/>
  <c r="BE27" i="33"/>
  <c r="AY33" i="27"/>
  <c r="BE32" i="27"/>
  <c r="CS36" i="39" l="1"/>
  <c r="CH36" i="39"/>
  <c r="CH32" i="35"/>
  <c r="CS32" i="35"/>
  <c r="BM36" i="38"/>
  <c r="BU36" i="38"/>
  <c r="BW6" i="38"/>
  <c r="CI33" i="35"/>
  <c r="BN22" i="34"/>
  <c r="BU21" i="34"/>
  <c r="BE28" i="33"/>
  <c r="AY29" i="33"/>
  <c r="BE33" i="27"/>
  <c r="BF3" i="27"/>
  <c r="DE6" i="39" l="1"/>
  <c r="CT6" i="39"/>
  <c r="CU7" i="39"/>
  <c r="CH33" i="35"/>
  <c r="CS33" i="35"/>
  <c r="BV6" i="38"/>
  <c r="CD6" i="38"/>
  <c r="BW7" i="38"/>
  <c r="CI34" i="35"/>
  <c r="CR33" i="35"/>
  <c r="CP33" i="35" s="1"/>
  <c r="BN23" i="34"/>
  <c r="BU22" i="34"/>
  <c r="BE29" i="33"/>
  <c r="AY30" i="33"/>
  <c r="BF4" i="27"/>
  <c r="BL3" i="27"/>
  <c r="DE7" i="39" l="1"/>
  <c r="CT7" i="39"/>
  <c r="CU8" i="39"/>
  <c r="CH34" i="35"/>
  <c r="CS34" i="35"/>
  <c r="BW8" i="38"/>
  <c r="BV7" i="38"/>
  <c r="CD7" i="38"/>
  <c r="CI35" i="35"/>
  <c r="BN24" i="34"/>
  <c r="BU23" i="34"/>
  <c r="AY31" i="33"/>
  <c r="BE30" i="33"/>
  <c r="BF5" i="27"/>
  <c r="BL4" i="27"/>
  <c r="DE8" i="39" l="1"/>
  <c r="CU9" i="39"/>
  <c r="CT8" i="39"/>
  <c r="CH35" i="35"/>
  <c r="CS35" i="35"/>
  <c r="CN34" i="35"/>
  <c r="CN37" i="35" s="1"/>
  <c r="CR34" i="35"/>
  <c r="CM34" i="35" s="1"/>
  <c r="CM37" i="35" s="1"/>
  <c r="CR42" i="35" s="1"/>
  <c r="BW9" i="38"/>
  <c r="CD8" i="38"/>
  <c r="BV8" i="38"/>
  <c r="CI36" i="35"/>
  <c r="BN25" i="34"/>
  <c r="BU24" i="34"/>
  <c r="AY32" i="33"/>
  <c r="BE31" i="33"/>
  <c r="BF6" i="27"/>
  <c r="BL5" i="27"/>
  <c r="DE9" i="39" l="1"/>
  <c r="CT9" i="39"/>
  <c r="CU10" i="39"/>
  <c r="CH36" i="35"/>
  <c r="CS36" i="35"/>
  <c r="CI42" i="35"/>
  <c r="CO35" i="35"/>
  <c r="CO37" i="35" s="1"/>
  <c r="CR39" i="35" s="1"/>
  <c r="CI39" i="35" s="1"/>
  <c r="CR35" i="35"/>
  <c r="CL35" i="35" s="1"/>
  <c r="CL37" i="35" s="1"/>
  <c r="CR40" i="35" s="1"/>
  <c r="BW10" i="38"/>
  <c r="CD9" i="38"/>
  <c r="BV9" i="38"/>
  <c r="BN26" i="34"/>
  <c r="BU25" i="34"/>
  <c r="AY33" i="33"/>
  <c r="BE32" i="33"/>
  <c r="BF7" i="27"/>
  <c r="BL6" i="27"/>
  <c r="DE10" i="39" l="1"/>
  <c r="CT10" i="39"/>
  <c r="CU11" i="39"/>
  <c r="CT6" i="35"/>
  <c r="DE6" i="35"/>
  <c r="CI40" i="35"/>
  <c r="CP36" i="35"/>
  <c r="CP37" i="35" s="1"/>
  <c r="CS43" i="35" s="1"/>
  <c r="CR36" i="35"/>
  <c r="CK36" i="35" s="1"/>
  <c r="CK37" i="35" s="1"/>
  <c r="CR41" i="35" s="1"/>
  <c r="BW11" i="38"/>
  <c r="CD10" i="38"/>
  <c r="BV10" i="38"/>
  <c r="CR38" i="35"/>
  <c r="CU7" i="35"/>
  <c r="BN27" i="34"/>
  <c r="BU26" i="34"/>
  <c r="BE33" i="33"/>
  <c r="BF3" i="33"/>
  <c r="BF8" i="27"/>
  <c r="BL7" i="27"/>
  <c r="DE11" i="39" l="1"/>
  <c r="CT11" i="39"/>
  <c r="CU12" i="39"/>
  <c r="CT7" i="35"/>
  <c r="DE7" i="35"/>
  <c r="CI41" i="35"/>
  <c r="CR43" i="35"/>
  <c r="CI43" i="35" s="1"/>
  <c r="BW12" i="38"/>
  <c r="CD11" i="38"/>
  <c r="BV11" i="38"/>
  <c r="CI38" i="35"/>
  <c r="CU8" i="35"/>
  <c r="BN28" i="34"/>
  <c r="BU27" i="34"/>
  <c r="BL3" i="33"/>
  <c r="BF4" i="33"/>
  <c r="BF9" i="27"/>
  <c r="BL8" i="27"/>
  <c r="DE12" i="39" l="1"/>
  <c r="CU13" i="39"/>
  <c r="CT12" i="39"/>
  <c r="CT8" i="35"/>
  <c r="DE8" i="35"/>
  <c r="CR37" i="35"/>
  <c r="CI37" i="35" s="1"/>
  <c r="BW13" i="38"/>
  <c r="CD12" i="38"/>
  <c r="BV12" i="38"/>
  <c r="CU9" i="35"/>
  <c r="BN29" i="34"/>
  <c r="BU28" i="34"/>
  <c r="BL4" i="33"/>
  <c r="BF5" i="33"/>
  <c r="BF10" i="27"/>
  <c r="BL9" i="27"/>
  <c r="DE13" i="39" l="1"/>
  <c r="CT13" i="39"/>
  <c r="CU14" i="39"/>
  <c r="CT9" i="35"/>
  <c r="DE9" i="35"/>
  <c r="BW14" i="38"/>
  <c r="CD13" i="38"/>
  <c r="BV13" i="38"/>
  <c r="CU10" i="35"/>
  <c r="BN30" i="34"/>
  <c r="BU29" i="34"/>
  <c r="BL5" i="33"/>
  <c r="BF6" i="33"/>
  <c r="BF11" i="27"/>
  <c r="BL10" i="27"/>
  <c r="DE14" i="39" l="1"/>
  <c r="CT14" i="39"/>
  <c r="CU15" i="39"/>
  <c r="CT10" i="35"/>
  <c r="DE10" i="35"/>
  <c r="BW15" i="38"/>
  <c r="CD14" i="38"/>
  <c r="BV14" i="38"/>
  <c r="CU11" i="35"/>
  <c r="BN31" i="34"/>
  <c r="BU30" i="34"/>
  <c r="BL6" i="33"/>
  <c r="BF7" i="33"/>
  <c r="BF12" i="27"/>
  <c r="BL11" i="27"/>
  <c r="DE15" i="39" l="1"/>
  <c r="CU16" i="39"/>
  <c r="CT15" i="39"/>
  <c r="CT11" i="35"/>
  <c r="DE11" i="35"/>
  <c r="BW16" i="38"/>
  <c r="BV15" i="38"/>
  <c r="CD15" i="38"/>
  <c r="CU12" i="35"/>
  <c r="BN32" i="34"/>
  <c r="BU31" i="34"/>
  <c r="BF8" i="33"/>
  <c r="BL7" i="33"/>
  <c r="BF13" i="27"/>
  <c r="BL12" i="27"/>
  <c r="DE16" i="39" l="1"/>
  <c r="CU17" i="39"/>
  <c r="CT16" i="39"/>
  <c r="CT12" i="35"/>
  <c r="DE12" i="35"/>
  <c r="BW17" i="38"/>
  <c r="BV16" i="38"/>
  <c r="CD16" i="38"/>
  <c r="CU13" i="35"/>
  <c r="BV3" i="34"/>
  <c r="BU32" i="34"/>
  <c r="BF9" i="33"/>
  <c r="BL8" i="33"/>
  <c r="BF14" i="27"/>
  <c r="BL13" i="27"/>
  <c r="DE17" i="39" l="1"/>
  <c r="CU18" i="39"/>
  <c r="CT17" i="39"/>
  <c r="CT13" i="35"/>
  <c r="DE13" i="35"/>
  <c r="BW18" i="38"/>
  <c r="BV17" i="38"/>
  <c r="CD17" i="38"/>
  <c r="CU14" i="35"/>
  <c r="BV4" i="34"/>
  <c r="CC3" i="34"/>
  <c r="BF10" i="33"/>
  <c r="BL9" i="33"/>
  <c r="BF15" i="27"/>
  <c r="BL14" i="27"/>
  <c r="DE18" i="39" l="1"/>
  <c r="CT18" i="39"/>
  <c r="CU19" i="39"/>
  <c r="CT14" i="35"/>
  <c r="DE14" i="35"/>
  <c r="BW19" i="38"/>
  <c r="BV18" i="38"/>
  <c r="CD18" i="38"/>
  <c r="CU15" i="35"/>
  <c r="BV5" i="34"/>
  <c r="CC4" i="34"/>
  <c r="BF11" i="33"/>
  <c r="BL10" i="33"/>
  <c r="BF16" i="27"/>
  <c r="BL15" i="27"/>
  <c r="DE19" i="39" l="1"/>
  <c r="CT19" i="39"/>
  <c r="CU20" i="39"/>
  <c r="CT15" i="35"/>
  <c r="DE15" i="35"/>
  <c r="BW20" i="38"/>
  <c r="BV19" i="38"/>
  <c r="CD19" i="38"/>
  <c r="CU16" i="35"/>
  <c r="BV6" i="34"/>
  <c r="CC5" i="34"/>
  <c r="BF12" i="33"/>
  <c r="BL11" i="33"/>
  <c r="BF17" i="27"/>
  <c r="BL16" i="27"/>
  <c r="DE20" i="39" l="1"/>
  <c r="CU21" i="39"/>
  <c r="CT20" i="39"/>
  <c r="CT16" i="35"/>
  <c r="DE16" i="35"/>
  <c r="BW21" i="38"/>
  <c r="BV20" i="38"/>
  <c r="CD20" i="38"/>
  <c r="CU17" i="35"/>
  <c r="BV7" i="34"/>
  <c r="CC6" i="34"/>
  <c r="BF13" i="33"/>
  <c r="BL12" i="33"/>
  <c r="BF18" i="27"/>
  <c r="BL17" i="27"/>
  <c r="DE21" i="39" l="1"/>
  <c r="CU22" i="39"/>
  <c r="CT21" i="39"/>
  <c r="CT17" i="35"/>
  <c r="DE17" i="35"/>
  <c r="BW22" i="38"/>
  <c r="BV21" i="38"/>
  <c r="CD21" i="38"/>
  <c r="CU18" i="35"/>
  <c r="BV8" i="34"/>
  <c r="CC7" i="34"/>
  <c r="BF14" i="33"/>
  <c r="BL13" i="33"/>
  <c r="BF19" i="27"/>
  <c r="BL18" i="27"/>
  <c r="DE22" i="39" l="1"/>
  <c r="CT22" i="39"/>
  <c r="CU23" i="39"/>
  <c r="CT18" i="35"/>
  <c r="DE18" i="35"/>
  <c r="BW23" i="38"/>
  <c r="BV22" i="38"/>
  <c r="CD22" i="38"/>
  <c r="CU19" i="35"/>
  <c r="BV9" i="34"/>
  <c r="CC8" i="34"/>
  <c r="BF15" i="33"/>
  <c r="BL14" i="33"/>
  <c r="BF20" i="27"/>
  <c r="BL19" i="27"/>
  <c r="DE23" i="39" l="1"/>
  <c r="CT23" i="39"/>
  <c r="CU24" i="39"/>
  <c r="CT19" i="35"/>
  <c r="DE19" i="35"/>
  <c r="BW24" i="38"/>
  <c r="BV23" i="38"/>
  <c r="CD23" i="38"/>
  <c r="CU20" i="35"/>
  <c r="BV10" i="34"/>
  <c r="CC9" i="34"/>
  <c r="BF16" i="33"/>
  <c r="BL15" i="33"/>
  <c r="BF21" i="27"/>
  <c r="BL20" i="27"/>
  <c r="DE24" i="39" l="1"/>
  <c r="CT24" i="39"/>
  <c r="CU25" i="39"/>
  <c r="CT20" i="35"/>
  <c r="DE20" i="35"/>
  <c r="BW25" i="38"/>
  <c r="BV24" i="38"/>
  <c r="CD24" i="38"/>
  <c r="CU21" i="35"/>
  <c r="BV11" i="34"/>
  <c r="CC10" i="34"/>
  <c r="BF17" i="33"/>
  <c r="BL16" i="33"/>
  <c r="BF22" i="27"/>
  <c r="BL21" i="27"/>
  <c r="DE25" i="39" l="1"/>
  <c r="CU26" i="39"/>
  <c r="CT25" i="39"/>
  <c r="CT21" i="35"/>
  <c r="DE21" i="35"/>
  <c r="BW26" i="38"/>
  <c r="CD25" i="38"/>
  <c r="BV25" i="38"/>
  <c r="CU22" i="35"/>
  <c r="BV12" i="34"/>
  <c r="CC11" i="34"/>
  <c r="BL17" i="33"/>
  <c r="BF18" i="33"/>
  <c r="BF23" i="27"/>
  <c r="BL22" i="27"/>
  <c r="DE26" i="39" l="1"/>
  <c r="CU27" i="39"/>
  <c r="CT26" i="39"/>
  <c r="CT22" i="35"/>
  <c r="DE22" i="35"/>
  <c r="BW27" i="38"/>
  <c r="CD26" i="38"/>
  <c r="BV26" i="38"/>
  <c r="CU23" i="35"/>
  <c r="BV13" i="34"/>
  <c r="CC12" i="34"/>
  <c r="BL18" i="33"/>
  <c r="BF19" i="33"/>
  <c r="BF24" i="27"/>
  <c r="BL23" i="27"/>
  <c r="DE27" i="39" l="1"/>
  <c r="CT27" i="39"/>
  <c r="CU28" i="39"/>
  <c r="CT23" i="35"/>
  <c r="DE23" i="35"/>
  <c r="BW28" i="38"/>
  <c r="CD27" i="38"/>
  <c r="BV27" i="38"/>
  <c r="CU24" i="35"/>
  <c r="BV14" i="34"/>
  <c r="CC13" i="34"/>
  <c r="BL19" i="33"/>
  <c r="BF20" i="33"/>
  <c r="BF25" i="27"/>
  <c r="BL24" i="27"/>
  <c r="DE28" i="39" l="1"/>
  <c r="CU29" i="39"/>
  <c r="CT28" i="39"/>
  <c r="CT24" i="35"/>
  <c r="DE24" i="35"/>
  <c r="BW29" i="38"/>
  <c r="CD28" i="38"/>
  <c r="BV28" i="38"/>
  <c r="CU25" i="35"/>
  <c r="BV15" i="34"/>
  <c r="CC14" i="34"/>
  <c r="BL20" i="33"/>
  <c r="BF21" i="33"/>
  <c r="BF26" i="27"/>
  <c r="BL25" i="27"/>
  <c r="DE29" i="39" l="1"/>
  <c r="CU30" i="39"/>
  <c r="CT29" i="39"/>
  <c r="CT25" i="35"/>
  <c r="DE25" i="35"/>
  <c r="BW30" i="38"/>
  <c r="CD29" i="38"/>
  <c r="BV29" i="38"/>
  <c r="CU26" i="35"/>
  <c r="BV16" i="34"/>
  <c r="CC15" i="34"/>
  <c r="BL21" i="33"/>
  <c r="BF22" i="33"/>
  <c r="BF27" i="27"/>
  <c r="BL26" i="27"/>
  <c r="DE30" i="39" l="1"/>
  <c r="CT30" i="39"/>
  <c r="CU31" i="39"/>
  <c r="CT26" i="35"/>
  <c r="DE26" i="35"/>
  <c r="BW31" i="38"/>
  <c r="CD30" i="38"/>
  <c r="BV30" i="38"/>
  <c r="CU27" i="35"/>
  <c r="BV17" i="34"/>
  <c r="CC16" i="34"/>
  <c r="BL22" i="33"/>
  <c r="BF23" i="33"/>
  <c r="BF28" i="27"/>
  <c r="BL27" i="27"/>
  <c r="DE31" i="39" l="1"/>
  <c r="CT31" i="39"/>
  <c r="CU32" i="39"/>
  <c r="CT27" i="35"/>
  <c r="DE27" i="35"/>
  <c r="BW32" i="38"/>
  <c r="CD31" i="38"/>
  <c r="BV31" i="38"/>
  <c r="CU28" i="35"/>
  <c r="BV18" i="34"/>
  <c r="CC17" i="34"/>
  <c r="BL23" i="33"/>
  <c r="BF24" i="33"/>
  <c r="BF29" i="27"/>
  <c r="BL28" i="27"/>
  <c r="DE32" i="39" l="1"/>
  <c r="CT32" i="39"/>
  <c r="CU33" i="39"/>
  <c r="CT28" i="35"/>
  <c r="DE28" i="35"/>
  <c r="BW33" i="38"/>
  <c r="BV32" i="38"/>
  <c r="CD32" i="38"/>
  <c r="CU29" i="35"/>
  <c r="BV19" i="34"/>
  <c r="CC18" i="34"/>
  <c r="BL24" i="33"/>
  <c r="BF25" i="33"/>
  <c r="BF30" i="27"/>
  <c r="BL29" i="27"/>
  <c r="DE33" i="39" l="1"/>
  <c r="CT33" i="39"/>
  <c r="CU34" i="39"/>
  <c r="CT29" i="35"/>
  <c r="DE29" i="35"/>
  <c r="BW34" i="38"/>
  <c r="BV33" i="38"/>
  <c r="CD33" i="38"/>
  <c r="CU30" i="35"/>
  <c r="BV20" i="34"/>
  <c r="CC19" i="34"/>
  <c r="BL25" i="33"/>
  <c r="BF26" i="33"/>
  <c r="BL30" i="27"/>
  <c r="BF31" i="27"/>
  <c r="DE34" i="39" l="1"/>
  <c r="CT34" i="39"/>
  <c r="CU35" i="39"/>
  <c r="CT30" i="35"/>
  <c r="DE30" i="35"/>
  <c r="BW35" i="38"/>
  <c r="BV34" i="38"/>
  <c r="CD34" i="38"/>
  <c r="CU31" i="35"/>
  <c r="BV21" i="34"/>
  <c r="CC20" i="34"/>
  <c r="BL26" i="33"/>
  <c r="BF27" i="33"/>
  <c r="BF32" i="27"/>
  <c r="BL31" i="27"/>
  <c r="DE35" i="39" l="1"/>
  <c r="CT35" i="39"/>
  <c r="CT31" i="35"/>
  <c r="DE31" i="35"/>
  <c r="CD35" i="38"/>
  <c r="BV35" i="38"/>
  <c r="CF6" i="38"/>
  <c r="CU32" i="35"/>
  <c r="BV22" i="34"/>
  <c r="CC21" i="34"/>
  <c r="BF28" i="33"/>
  <c r="BL27" i="33"/>
  <c r="BL32" i="27"/>
  <c r="BM3" i="27"/>
  <c r="DQ6" i="39" l="1"/>
  <c r="DG7" i="39"/>
  <c r="DF6" i="39"/>
  <c r="CT32" i="35"/>
  <c r="DE32" i="35"/>
  <c r="CE6" i="38"/>
  <c r="CF7" i="38"/>
  <c r="CM6" i="38"/>
  <c r="CU33" i="35"/>
  <c r="DD32" i="35"/>
  <c r="CW32" i="35" s="1"/>
  <c r="CW37" i="35" s="1"/>
  <c r="DD41" i="35" s="1"/>
  <c r="BV23" i="34"/>
  <c r="CC22" i="34"/>
  <c r="BL28" i="33"/>
  <c r="BF29" i="33"/>
  <c r="BM4" i="27"/>
  <c r="BS3" i="27"/>
  <c r="DQ7" i="39" l="1"/>
  <c r="DF7" i="39"/>
  <c r="DG8" i="39"/>
  <c r="CT33" i="35"/>
  <c r="DE33" i="35"/>
  <c r="CU41" i="35"/>
  <c r="CF8" i="38"/>
  <c r="CE7" i="38"/>
  <c r="CM7" i="38"/>
  <c r="CU34" i="35"/>
  <c r="BV24" i="34"/>
  <c r="CC23" i="34"/>
  <c r="BL29" i="33"/>
  <c r="BF30" i="33"/>
  <c r="BM5" i="27"/>
  <c r="BS4" i="27"/>
  <c r="DQ8" i="39" l="1"/>
  <c r="DG9" i="39"/>
  <c r="DF8" i="39"/>
  <c r="CT34" i="35"/>
  <c r="DE34" i="35"/>
  <c r="DB33" i="35"/>
  <c r="DB37" i="35" s="1"/>
  <c r="DE43" i="35" s="1"/>
  <c r="DD33" i="35"/>
  <c r="CX33" i="35" s="1"/>
  <c r="CX37" i="35" s="1"/>
  <c r="DD40" i="35" s="1"/>
  <c r="CF9" i="38"/>
  <c r="CE8" i="38"/>
  <c r="CM8" i="38"/>
  <c r="CU35" i="35"/>
  <c r="BV25" i="34"/>
  <c r="CC24" i="34"/>
  <c r="BF31" i="33"/>
  <c r="BL30" i="33"/>
  <c r="BM6" i="27"/>
  <c r="BS5" i="27"/>
  <c r="DQ9" i="39" l="1"/>
  <c r="DG10" i="39"/>
  <c r="DF9" i="39"/>
  <c r="CT35" i="35"/>
  <c r="DE35" i="35"/>
  <c r="CU40" i="35"/>
  <c r="DD43" i="35"/>
  <c r="CU43" i="35" s="1"/>
  <c r="CZ34" i="35"/>
  <c r="CZ37" i="35" s="1"/>
  <c r="DD38" i="35" s="1"/>
  <c r="DD34" i="35"/>
  <c r="CY34" i="35" s="1"/>
  <c r="CY37" i="35" s="1"/>
  <c r="DD42" i="35" s="1"/>
  <c r="CF10" i="38"/>
  <c r="CM9" i="38"/>
  <c r="CE9" i="38"/>
  <c r="DA35" i="35"/>
  <c r="DA37" i="35" s="1"/>
  <c r="BV26" i="34"/>
  <c r="CC25" i="34"/>
  <c r="BL31" i="33"/>
  <c r="BF32" i="33"/>
  <c r="BM7" i="27"/>
  <c r="BS6" i="27"/>
  <c r="DQ10" i="39" l="1"/>
  <c r="DG11" i="39"/>
  <c r="DF10" i="39"/>
  <c r="DF6" i="35"/>
  <c r="DQ6" i="35"/>
  <c r="CU42" i="35"/>
  <c r="CU38" i="35"/>
  <c r="CF11" i="38"/>
  <c r="CM10" i="38"/>
  <c r="CE10" i="38"/>
  <c r="DD39" i="35"/>
  <c r="DD37" i="35" s="1"/>
  <c r="DG7" i="35"/>
  <c r="BV27" i="34"/>
  <c r="CC26" i="34"/>
  <c r="BL32" i="33"/>
  <c r="BM3" i="33"/>
  <c r="BM8" i="27"/>
  <c r="BS7" i="27"/>
  <c r="DQ11" i="39" l="1"/>
  <c r="DF11" i="39"/>
  <c r="DG12" i="39"/>
  <c r="DF7" i="35"/>
  <c r="DQ7" i="35"/>
  <c r="CF12" i="38"/>
  <c r="CE11" i="38"/>
  <c r="CM11" i="38"/>
  <c r="CU39" i="35"/>
  <c r="DG8" i="35"/>
  <c r="BV28" i="34"/>
  <c r="CC27" i="34"/>
  <c r="BS3" i="33"/>
  <c r="BM4" i="33"/>
  <c r="BM9" i="27"/>
  <c r="BS8" i="27"/>
  <c r="DQ12" i="39" l="1"/>
  <c r="DG13" i="39"/>
  <c r="DF12" i="39"/>
  <c r="DF8" i="35"/>
  <c r="DQ8" i="35"/>
  <c r="CU37" i="35"/>
  <c r="CF13" i="38"/>
  <c r="CM12" i="38"/>
  <c r="CE12" i="38"/>
  <c r="DG9" i="35"/>
  <c r="BV29" i="34"/>
  <c r="CC28" i="34"/>
  <c r="BS4" i="33"/>
  <c r="BM5" i="33"/>
  <c r="BM10" i="27"/>
  <c r="BS9" i="27"/>
  <c r="DQ13" i="39" l="1"/>
  <c r="DF13" i="39"/>
  <c r="DG14" i="39"/>
  <c r="DF9" i="35"/>
  <c r="DQ9" i="35"/>
  <c r="CF14" i="38"/>
  <c r="CE13" i="38"/>
  <c r="CM13" i="38"/>
  <c r="DG10" i="35"/>
  <c r="BV30" i="34"/>
  <c r="CC29" i="34"/>
  <c r="BS5" i="33"/>
  <c r="BM6" i="33"/>
  <c r="BM11" i="27"/>
  <c r="BS10" i="27"/>
  <c r="DQ14" i="39" l="1"/>
  <c r="DG15" i="39"/>
  <c r="DF14" i="39"/>
  <c r="DF10" i="35"/>
  <c r="DQ10" i="35"/>
  <c r="CF15" i="38"/>
  <c r="CE14" i="38"/>
  <c r="CM14" i="38"/>
  <c r="DG11" i="35"/>
  <c r="BV31" i="34"/>
  <c r="CC30" i="34"/>
  <c r="BS6" i="33"/>
  <c r="BM7" i="33"/>
  <c r="BM12" i="27"/>
  <c r="BS11" i="27"/>
  <c r="DQ15" i="39" l="1"/>
  <c r="DF15" i="39"/>
  <c r="DG16" i="39"/>
  <c r="DF11" i="35"/>
  <c r="DQ11" i="35"/>
  <c r="CF16" i="38"/>
  <c r="CE15" i="38"/>
  <c r="CM15" i="38"/>
  <c r="DG12" i="35"/>
  <c r="BV32" i="34"/>
  <c r="CC31" i="34"/>
  <c r="BM8" i="33"/>
  <c r="BS7" i="33"/>
  <c r="BM13" i="27"/>
  <c r="BS12" i="27"/>
  <c r="DQ16" i="39" l="1"/>
  <c r="DF16" i="39"/>
  <c r="DG17" i="39"/>
  <c r="DF12" i="35"/>
  <c r="DQ12" i="35"/>
  <c r="CF17" i="38"/>
  <c r="CE16" i="38"/>
  <c r="CM16" i="38"/>
  <c r="DG13" i="35"/>
  <c r="BV33" i="34"/>
  <c r="CC32" i="34"/>
  <c r="BM9" i="33"/>
  <c r="BS8" i="33"/>
  <c r="BM14" i="27"/>
  <c r="BS13" i="27"/>
  <c r="DQ17" i="39" l="1"/>
  <c r="DG18" i="39"/>
  <c r="DF17" i="39"/>
  <c r="DF13" i="35"/>
  <c r="DQ13" i="35"/>
  <c r="CF18" i="38"/>
  <c r="CE17" i="38"/>
  <c r="CM17" i="38"/>
  <c r="DG14" i="35"/>
  <c r="CC33" i="34"/>
  <c r="CD3" i="34"/>
  <c r="BM10" i="33"/>
  <c r="BS9" i="33"/>
  <c r="BM15" i="27"/>
  <c r="BS14" i="27"/>
  <c r="DQ18" i="39" l="1"/>
  <c r="DG19" i="39"/>
  <c r="DF18" i="39"/>
  <c r="DF14" i="35"/>
  <c r="DQ14" i="35"/>
  <c r="CF19" i="38"/>
  <c r="CE18" i="38"/>
  <c r="CM18" i="38"/>
  <c r="DG15" i="35"/>
  <c r="CD4" i="34"/>
  <c r="CK3" i="34"/>
  <c r="BM11" i="33"/>
  <c r="BS10" i="33"/>
  <c r="BM16" i="27"/>
  <c r="BS15" i="27"/>
  <c r="DQ19" i="39" l="1"/>
  <c r="DF19" i="39"/>
  <c r="DG20" i="39"/>
  <c r="DF15" i="35"/>
  <c r="DQ15" i="35"/>
  <c r="CF20" i="38"/>
  <c r="CE19" i="38"/>
  <c r="CM19" i="38"/>
  <c r="DG16" i="35"/>
  <c r="CD5" i="34"/>
  <c r="CK4" i="34"/>
  <c r="BM12" i="33"/>
  <c r="BS11" i="33"/>
  <c r="BM17" i="27"/>
  <c r="BS16" i="27"/>
  <c r="DQ20" i="39" l="1"/>
  <c r="DG21" i="39"/>
  <c r="DF20" i="39"/>
  <c r="DF16" i="35"/>
  <c r="DQ16" i="35"/>
  <c r="CF21" i="38"/>
  <c r="CE20" i="38"/>
  <c r="CM20" i="38"/>
  <c r="DG17" i="35"/>
  <c r="CD6" i="34"/>
  <c r="CK5" i="34"/>
  <c r="BM13" i="33"/>
  <c r="BS12" i="33"/>
  <c r="BM18" i="27"/>
  <c r="BS17" i="27"/>
  <c r="DQ21" i="39" l="1"/>
  <c r="DF21" i="39"/>
  <c r="DG22" i="39"/>
  <c r="DF17" i="35"/>
  <c r="DQ17" i="35"/>
  <c r="CF22" i="38"/>
  <c r="CE21" i="38"/>
  <c r="CM21" i="38"/>
  <c r="DG18" i="35"/>
  <c r="CD7" i="34"/>
  <c r="CK6" i="34"/>
  <c r="BM14" i="33"/>
  <c r="BS13" i="33"/>
  <c r="BM19" i="27"/>
  <c r="BS18" i="27"/>
  <c r="DQ22" i="39" l="1"/>
  <c r="DG23" i="39"/>
  <c r="DF22" i="39"/>
  <c r="DF18" i="35"/>
  <c r="DQ18" i="35"/>
  <c r="CF23" i="38"/>
  <c r="CE22" i="38"/>
  <c r="CM22" i="38"/>
  <c r="DG19" i="35"/>
  <c r="CD8" i="34"/>
  <c r="CK7" i="34"/>
  <c r="BM15" i="33"/>
  <c r="BS14" i="33"/>
  <c r="BM20" i="27"/>
  <c r="BS19" i="27"/>
  <c r="DQ23" i="39" l="1"/>
  <c r="DG24" i="39"/>
  <c r="DF23" i="39"/>
  <c r="DF19" i="35"/>
  <c r="DQ19" i="35"/>
  <c r="CF24" i="38"/>
  <c r="CE23" i="38"/>
  <c r="CM23" i="38"/>
  <c r="DG20" i="35"/>
  <c r="CD9" i="34"/>
  <c r="CK8" i="34"/>
  <c r="BM16" i="33"/>
  <c r="BS15" i="33"/>
  <c r="BM21" i="27"/>
  <c r="BS20" i="27"/>
  <c r="DQ24" i="39" l="1"/>
  <c r="DF24" i="39"/>
  <c r="DG25" i="39"/>
  <c r="DF20" i="35"/>
  <c r="DQ20" i="35"/>
  <c r="CF25" i="38"/>
  <c r="CE24" i="38"/>
  <c r="CM24" i="38"/>
  <c r="DG21" i="35"/>
  <c r="CD10" i="34"/>
  <c r="CK9" i="34"/>
  <c r="BM17" i="33"/>
  <c r="BS16" i="33"/>
  <c r="BM22" i="27"/>
  <c r="BS21" i="27"/>
  <c r="DQ25" i="39" l="1"/>
  <c r="DG26" i="39"/>
  <c r="DF25" i="39"/>
  <c r="DF21" i="35"/>
  <c r="DQ21" i="35"/>
  <c r="CF26" i="38"/>
  <c r="CM25" i="38"/>
  <c r="CE25" i="38"/>
  <c r="DG22" i="35"/>
  <c r="CD11" i="34"/>
  <c r="CK10" i="34"/>
  <c r="BS17" i="33"/>
  <c r="BM18" i="33"/>
  <c r="BM23" i="27"/>
  <c r="BS22" i="27"/>
  <c r="DQ26" i="39" l="1"/>
  <c r="DG27" i="39"/>
  <c r="DF26" i="39"/>
  <c r="DF22" i="35"/>
  <c r="DQ22" i="35"/>
  <c r="CF27" i="38"/>
  <c r="CM26" i="38"/>
  <c r="CE26" i="38"/>
  <c r="DG23" i="35"/>
  <c r="CD12" i="34"/>
  <c r="CK11" i="34"/>
  <c r="BS18" i="33"/>
  <c r="BM19" i="33"/>
  <c r="BM24" i="27"/>
  <c r="BS23" i="27"/>
  <c r="DQ27" i="39" l="1"/>
  <c r="DG28" i="39"/>
  <c r="DF27" i="39"/>
  <c r="DF23" i="35"/>
  <c r="DQ23" i="35"/>
  <c r="CF28" i="38"/>
  <c r="CM27" i="38"/>
  <c r="CE27" i="38"/>
  <c r="DG24" i="35"/>
  <c r="CD13" i="34"/>
  <c r="CK12" i="34"/>
  <c r="BS19" i="33"/>
  <c r="BM20" i="33"/>
  <c r="BM25" i="27"/>
  <c r="BS24" i="27"/>
  <c r="DQ28" i="39" l="1"/>
  <c r="DF28" i="39"/>
  <c r="DG29" i="39"/>
  <c r="DF24" i="35"/>
  <c r="DQ24" i="35"/>
  <c r="CF29" i="38"/>
  <c r="CM28" i="38"/>
  <c r="CE28" i="38"/>
  <c r="DG25" i="35"/>
  <c r="CD14" i="34"/>
  <c r="CK13" i="34"/>
  <c r="BS20" i="33"/>
  <c r="BM21" i="33"/>
  <c r="BM26" i="27"/>
  <c r="BS25" i="27"/>
  <c r="DQ29" i="39" l="1"/>
  <c r="DF29" i="39"/>
  <c r="DG30" i="39"/>
  <c r="DF25" i="35"/>
  <c r="DQ25" i="35"/>
  <c r="CF30" i="38"/>
  <c r="CM29" i="38"/>
  <c r="CE29" i="38"/>
  <c r="DG26" i="35"/>
  <c r="CD15" i="34"/>
  <c r="CK14" i="34"/>
  <c r="BS21" i="33"/>
  <c r="BM22" i="33"/>
  <c r="BM27" i="27"/>
  <c r="BS26" i="27"/>
  <c r="DQ30" i="39" l="1"/>
  <c r="DF30" i="39"/>
  <c r="DG31" i="39"/>
  <c r="DF26" i="35"/>
  <c r="DQ26" i="35"/>
  <c r="CF31" i="38"/>
  <c r="CM30" i="38"/>
  <c r="CE30" i="38"/>
  <c r="DG27" i="35"/>
  <c r="CD16" i="34"/>
  <c r="CK15" i="34"/>
  <c r="BS22" i="33"/>
  <c r="BM23" i="33"/>
  <c r="BM28" i="27"/>
  <c r="BS27" i="27"/>
  <c r="DQ31" i="39" l="1"/>
  <c r="DF31" i="39"/>
  <c r="DG32" i="39"/>
  <c r="DF27" i="35"/>
  <c r="DQ27" i="35"/>
  <c r="CF32" i="38"/>
  <c r="CM31" i="38"/>
  <c r="CE31" i="38"/>
  <c r="DG28" i="35"/>
  <c r="CD17" i="34"/>
  <c r="CK16" i="34"/>
  <c r="BS23" i="33"/>
  <c r="BM24" i="33"/>
  <c r="BM29" i="27"/>
  <c r="BS28" i="27"/>
  <c r="DQ32" i="39" l="1"/>
  <c r="DF32" i="39"/>
  <c r="DG33" i="39"/>
  <c r="DF28" i="35"/>
  <c r="DQ28" i="35"/>
  <c r="CF33" i="38"/>
  <c r="CE32" i="38"/>
  <c r="CM32" i="38"/>
  <c r="DG29" i="35"/>
  <c r="CD18" i="34"/>
  <c r="CK17" i="34"/>
  <c r="BS24" i="33"/>
  <c r="BM25" i="33"/>
  <c r="BM30" i="27"/>
  <c r="BS29" i="27"/>
  <c r="DQ33" i="39" l="1"/>
  <c r="DG34" i="39"/>
  <c r="DF33" i="39"/>
  <c r="DF29" i="35"/>
  <c r="DQ29" i="35"/>
  <c r="CF34" i="38"/>
  <c r="CE33" i="38"/>
  <c r="CM33" i="38"/>
  <c r="CJ17" i="34"/>
  <c r="CF17" i="34" s="1"/>
  <c r="DG30" i="35"/>
  <c r="CD19" i="34"/>
  <c r="CK18" i="34"/>
  <c r="BS25" i="33"/>
  <c r="BM26" i="33"/>
  <c r="BM31" i="27"/>
  <c r="BS30" i="27"/>
  <c r="DQ34" i="39" l="1"/>
  <c r="DG35" i="39"/>
  <c r="DF34" i="39"/>
  <c r="DF30" i="35"/>
  <c r="DQ30" i="35"/>
  <c r="CF35" i="38"/>
  <c r="CE34" i="38"/>
  <c r="CM34" i="38"/>
  <c r="CF18" i="34"/>
  <c r="CJ18" i="34"/>
  <c r="DG31" i="35"/>
  <c r="CD20" i="34"/>
  <c r="CK19" i="34"/>
  <c r="BM27" i="33"/>
  <c r="BS26" i="33"/>
  <c r="BM32" i="27"/>
  <c r="BS31" i="27"/>
  <c r="AY39" i="27"/>
  <c r="AK39" i="33" s="1"/>
  <c r="AY39" i="33" s="1"/>
  <c r="AP41" i="34" s="1"/>
  <c r="AW39" i="27"/>
  <c r="AI39" i="33" s="1"/>
  <c r="AW39" i="33" s="1"/>
  <c r="AN41" i="34" s="1"/>
  <c r="DQ35" i="39" l="1"/>
  <c r="DG36" i="39"/>
  <c r="DF35" i="39"/>
  <c r="DF31" i="35"/>
  <c r="DQ31" i="35"/>
  <c r="CM35" i="38"/>
  <c r="CF36" i="38"/>
  <c r="CE35" i="38"/>
  <c r="CJ19" i="34"/>
  <c r="CF19" i="34" s="1"/>
  <c r="DG32" i="35"/>
  <c r="CD21" i="34"/>
  <c r="CK20" i="34"/>
  <c r="BM28" i="33"/>
  <c r="BS27" i="33"/>
  <c r="BM33" i="27"/>
  <c r="BS32" i="27"/>
  <c r="DQ36" i="39" l="1"/>
  <c r="DF36" i="39"/>
  <c r="DF32" i="35"/>
  <c r="DQ32" i="35"/>
  <c r="DL31" i="35"/>
  <c r="DL37" i="35" s="1"/>
  <c r="DP31" i="35"/>
  <c r="DI31" i="35" s="1"/>
  <c r="DI37" i="35" s="1"/>
  <c r="DP41" i="35" s="1"/>
  <c r="CM36" i="38"/>
  <c r="CE36" i="38"/>
  <c r="CO6" i="38"/>
  <c r="CF20" i="34"/>
  <c r="CJ20" i="34"/>
  <c r="DG33" i="35"/>
  <c r="CD22" i="34"/>
  <c r="CK21" i="34"/>
  <c r="BS28" i="33"/>
  <c r="BM29" i="33"/>
  <c r="BS33" i="27"/>
  <c r="BT3" i="27"/>
  <c r="EC6" i="39" l="1"/>
  <c r="DR6" i="39"/>
  <c r="DF33" i="35"/>
  <c r="DQ33" i="35"/>
  <c r="DG41" i="35"/>
  <c r="DM32" i="35"/>
  <c r="DM37" i="35" s="1"/>
  <c r="DP32" i="35"/>
  <c r="DJ32" i="35" s="1"/>
  <c r="DJ37" i="35" s="1"/>
  <c r="DP40" i="35" s="1"/>
  <c r="CN6" i="38"/>
  <c r="CO7" i="38"/>
  <c r="CV6" i="38"/>
  <c r="CF21" i="34"/>
  <c r="CJ21" i="34"/>
  <c r="DG34" i="35"/>
  <c r="DN33" i="35"/>
  <c r="DN37" i="35" s="1"/>
  <c r="CD23" i="34"/>
  <c r="CK22" i="34"/>
  <c r="BS29" i="33"/>
  <c r="BM30" i="33"/>
  <c r="BT4" i="27"/>
  <c r="BZ3" i="27"/>
  <c r="EC7" i="39" l="1"/>
  <c r="DS8" i="39"/>
  <c r="DR7" i="39"/>
  <c r="DF34" i="35"/>
  <c r="DQ34" i="35"/>
  <c r="DG40" i="35"/>
  <c r="CO8" i="38"/>
  <c r="CN7" i="38"/>
  <c r="CV7" i="38"/>
  <c r="DP43" i="35"/>
  <c r="DG43" i="35" s="1"/>
  <c r="DP39" i="35"/>
  <c r="DG35" i="35"/>
  <c r="CD24" i="34"/>
  <c r="CK23" i="34"/>
  <c r="BM31" i="33"/>
  <c r="BS30" i="33"/>
  <c r="BT5" i="27"/>
  <c r="BZ4" i="27"/>
  <c r="EC8" i="39" l="1"/>
  <c r="DS9" i="39"/>
  <c r="DR8" i="39"/>
  <c r="DF35" i="35"/>
  <c r="DQ35" i="35"/>
  <c r="CO9" i="38"/>
  <c r="CN8" i="38"/>
  <c r="CV8" i="38"/>
  <c r="DG39" i="35"/>
  <c r="DG36" i="35"/>
  <c r="DP35" i="35"/>
  <c r="DK35" i="35" s="1"/>
  <c r="DK37" i="35" s="1"/>
  <c r="DP42" i="35" s="1"/>
  <c r="CD25" i="34"/>
  <c r="CK24" i="34"/>
  <c r="BM32" i="33"/>
  <c r="BS31" i="33"/>
  <c r="BT6" i="27"/>
  <c r="BZ5" i="27"/>
  <c r="EC9" i="39" l="1"/>
  <c r="DR9" i="39"/>
  <c r="DS10" i="39"/>
  <c r="DF36" i="35"/>
  <c r="DQ36" i="35"/>
  <c r="DG42" i="35"/>
  <c r="CO10" i="38"/>
  <c r="CN9" i="38"/>
  <c r="CV9" i="38"/>
  <c r="CJ24" i="34"/>
  <c r="CF24" i="34" s="1"/>
  <c r="CD26" i="34"/>
  <c r="CK25" i="34"/>
  <c r="BS32" i="33"/>
  <c r="BM33" i="33"/>
  <c r="BT7" i="27"/>
  <c r="BZ6" i="27"/>
  <c r="EC10" i="39" l="1"/>
  <c r="DR10" i="39"/>
  <c r="DS11" i="39"/>
  <c r="DR6" i="35"/>
  <c r="EC6" i="35"/>
  <c r="CO11" i="38"/>
  <c r="CN10" i="38"/>
  <c r="CV10" i="38"/>
  <c r="DP38" i="35"/>
  <c r="DP37" i="35" s="1"/>
  <c r="CF25" i="34"/>
  <c r="CJ25" i="34"/>
  <c r="DS7" i="35"/>
  <c r="CD27" i="34"/>
  <c r="CK26" i="34"/>
  <c r="BS33" i="33"/>
  <c r="BT3" i="33"/>
  <c r="BT8" i="27"/>
  <c r="BZ7" i="27"/>
  <c r="AW40" i="27"/>
  <c r="AI40" i="33" s="1"/>
  <c r="AW40" i="33" s="1"/>
  <c r="AN42" i="34" s="1"/>
  <c r="AY40" i="27"/>
  <c r="AK40" i="33" s="1"/>
  <c r="AY40" i="33" s="1"/>
  <c r="AP42" i="34" s="1"/>
  <c r="EC11" i="39" l="1"/>
  <c r="DS12" i="39"/>
  <c r="DR11" i="39"/>
  <c r="DR7" i="35"/>
  <c r="EC7" i="35"/>
  <c r="CO12" i="38"/>
  <c r="CN11" i="38"/>
  <c r="CV11" i="38"/>
  <c r="DG38" i="35"/>
  <c r="CF26" i="34"/>
  <c r="CJ26" i="34"/>
  <c r="DS8" i="35"/>
  <c r="CD28" i="34"/>
  <c r="CK27" i="34"/>
  <c r="BZ3" i="33"/>
  <c r="BT4" i="33"/>
  <c r="BT9" i="27"/>
  <c r="BZ8" i="27"/>
  <c r="AY38" i="27"/>
  <c r="AK38" i="33" s="1"/>
  <c r="AY38" i="33" s="1"/>
  <c r="AP40" i="34" s="1"/>
  <c r="EC12" i="39" l="1"/>
  <c r="DS13" i="39"/>
  <c r="DR12" i="39"/>
  <c r="DR8" i="35"/>
  <c r="EC8" i="35"/>
  <c r="DG37" i="35"/>
  <c r="CO13" i="38"/>
  <c r="CN12" i="38"/>
  <c r="CV12" i="38"/>
  <c r="CJ27" i="34"/>
  <c r="CF27" i="34" s="1"/>
  <c r="DS9" i="35"/>
  <c r="CD29" i="34"/>
  <c r="CK28" i="34"/>
  <c r="BZ4" i="33"/>
  <c r="BT5" i="33"/>
  <c r="BT10" i="27"/>
  <c r="BZ9" i="27"/>
  <c r="EC13" i="39" l="1"/>
  <c r="DR13" i="39"/>
  <c r="DS14" i="39"/>
  <c r="DR9" i="35"/>
  <c r="EC9" i="35"/>
  <c r="CO14" i="38"/>
  <c r="CN13" i="38"/>
  <c r="CV13" i="38"/>
  <c r="CJ28" i="34"/>
  <c r="CF28" i="34" s="1"/>
  <c r="DS10" i="35"/>
  <c r="CD30" i="34"/>
  <c r="CK29" i="34"/>
  <c r="BZ5" i="33"/>
  <c r="BT6" i="33"/>
  <c r="BT11" i="27"/>
  <c r="BZ10" i="27"/>
  <c r="EC14" i="39" l="1"/>
  <c r="DR14" i="39"/>
  <c r="DS15" i="39"/>
  <c r="DR10" i="35"/>
  <c r="EC10" i="35"/>
  <c r="CO15" i="38"/>
  <c r="CN14" i="38"/>
  <c r="CV14" i="38"/>
  <c r="DS11" i="35"/>
  <c r="CD31" i="34"/>
  <c r="CK30" i="34"/>
  <c r="BZ6" i="33"/>
  <c r="BT7" i="33"/>
  <c r="BT12" i="27"/>
  <c r="BZ11" i="27"/>
  <c r="EC15" i="39" l="1"/>
  <c r="DR15" i="39"/>
  <c r="DS16" i="39"/>
  <c r="DR11" i="35"/>
  <c r="EC11" i="35"/>
  <c r="CO16" i="38"/>
  <c r="CV15" i="38"/>
  <c r="CN15" i="38"/>
  <c r="DS12" i="35"/>
  <c r="CD32" i="34"/>
  <c r="CK31" i="34"/>
  <c r="BT8" i="33"/>
  <c r="BZ7" i="33"/>
  <c r="BT13" i="27"/>
  <c r="BZ12" i="27"/>
  <c r="EC16" i="39" l="1"/>
  <c r="DS17" i="39"/>
  <c r="DR16" i="39"/>
  <c r="DR12" i="35"/>
  <c r="EC12" i="35"/>
  <c r="CO17" i="38"/>
  <c r="CV16" i="38"/>
  <c r="CN16" i="38"/>
  <c r="CJ31" i="34"/>
  <c r="CF31" i="34" s="1"/>
  <c r="DS13" i="35"/>
  <c r="CK32" i="34"/>
  <c r="CL3" i="34"/>
  <c r="BT9" i="33"/>
  <c r="BZ8" i="33"/>
  <c r="BT14" i="27"/>
  <c r="BZ13" i="27"/>
  <c r="EC17" i="39" l="1"/>
  <c r="DS18" i="39"/>
  <c r="DR17" i="39"/>
  <c r="DR13" i="35"/>
  <c r="EC13" i="35"/>
  <c r="CO18" i="38"/>
  <c r="CN17" i="38"/>
  <c r="CV17" i="38"/>
  <c r="CJ32" i="34"/>
  <c r="CF32" i="34" s="1"/>
  <c r="CF34" i="34" s="1"/>
  <c r="CJ35" i="34" s="1"/>
  <c r="DS14" i="35"/>
  <c r="CL4" i="34"/>
  <c r="CS3" i="34"/>
  <c r="BT10" i="33"/>
  <c r="BZ9" i="33"/>
  <c r="BT15" i="27"/>
  <c r="BZ14" i="27"/>
  <c r="EC18" i="39" l="1"/>
  <c r="DR18" i="39"/>
  <c r="DS19" i="39"/>
  <c r="DR14" i="35"/>
  <c r="EC14" i="35"/>
  <c r="CO19" i="38"/>
  <c r="CN18" i="38"/>
  <c r="CV18" i="38"/>
  <c r="CD35" i="34"/>
  <c r="CJ34" i="34"/>
  <c r="CD34" i="34" s="1"/>
  <c r="CR3" i="34"/>
  <c r="CN3" i="34" s="1"/>
  <c r="DS15" i="35"/>
  <c r="CL5" i="34"/>
  <c r="CS4" i="34"/>
  <c r="BT11" i="33"/>
  <c r="BZ10" i="33"/>
  <c r="BT16" i="27"/>
  <c r="BZ15" i="27"/>
  <c r="EC19" i="39" l="1"/>
  <c r="DR19" i="39"/>
  <c r="DS20" i="39"/>
  <c r="DR15" i="35"/>
  <c r="EC15" i="35"/>
  <c r="CO20" i="38"/>
  <c r="CN19" i="38"/>
  <c r="CV19" i="38"/>
  <c r="CR4" i="34"/>
  <c r="CN4" i="34" s="1"/>
  <c r="DS16" i="35"/>
  <c r="CL6" i="34"/>
  <c r="CS5" i="34"/>
  <c r="BT12" i="33"/>
  <c r="BZ11" i="33"/>
  <c r="BT17" i="27"/>
  <c r="BZ16" i="27"/>
  <c r="EC20" i="39" l="1"/>
  <c r="DR20" i="39"/>
  <c r="DS21" i="39"/>
  <c r="DR16" i="35"/>
  <c r="EC16" i="35"/>
  <c r="CO21" i="38"/>
  <c r="CN20" i="38"/>
  <c r="CV20" i="38"/>
  <c r="CN5" i="34"/>
  <c r="CR5" i="34"/>
  <c r="DS17" i="35"/>
  <c r="CL7" i="34"/>
  <c r="CS6" i="34"/>
  <c r="BT13" i="33"/>
  <c r="BZ12" i="33"/>
  <c r="BT18" i="27"/>
  <c r="BZ17" i="27"/>
  <c r="EC21" i="39" l="1"/>
  <c r="DS22" i="39"/>
  <c r="DR21" i="39"/>
  <c r="DR17" i="35"/>
  <c r="EC17" i="35"/>
  <c r="CO22" i="38"/>
  <c r="CN21" i="38"/>
  <c r="CV21" i="38"/>
  <c r="DS18" i="35"/>
  <c r="CL8" i="34"/>
  <c r="CS7" i="34"/>
  <c r="BT14" i="33"/>
  <c r="BZ13" i="33"/>
  <c r="BT19" i="27"/>
  <c r="BZ18" i="27"/>
  <c r="EC22" i="39" l="1"/>
  <c r="DR22" i="39"/>
  <c r="DS23" i="39"/>
  <c r="DR18" i="35"/>
  <c r="EC18" i="35"/>
  <c r="CO23" i="38"/>
  <c r="CN22" i="38"/>
  <c r="CV22" i="38"/>
  <c r="DS19" i="35"/>
  <c r="CL9" i="34"/>
  <c r="CS8" i="34"/>
  <c r="BT15" i="33"/>
  <c r="BZ14" i="33"/>
  <c r="BT20" i="27"/>
  <c r="BZ19" i="27"/>
  <c r="EC23" i="39" l="1"/>
  <c r="DS24" i="39"/>
  <c r="DR23" i="39"/>
  <c r="DR19" i="35"/>
  <c r="EC19" i="35"/>
  <c r="CO24" i="38"/>
  <c r="CN23" i="38"/>
  <c r="CV23" i="38"/>
  <c r="CR8" i="34"/>
  <c r="CO8" i="34" s="1"/>
  <c r="DS20" i="35"/>
  <c r="CL10" i="34"/>
  <c r="CS9" i="34"/>
  <c r="BT16" i="33"/>
  <c r="BZ15" i="33"/>
  <c r="BT21" i="27"/>
  <c r="BZ20" i="27"/>
  <c r="EC24" i="39" l="1"/>
  <c r="DS25" i="39"/>
  <c r="DR24" i="39"/>
  <c r="DR20" i="35"/>
  <c r="EC20" i="35"/>
  <c r="CO25" i="38"/>
  <c r="CN24" i="38"/>
  <c r="CV24" i="38"/>
  <c r="CR9" i="34"/>
  <c r="CO9" i="34" s="1"/>
  <c r="DS21" i="35"/>
  <c r="CL11" i="34"/>
  <c r="CS10" i="34"/>
  <c r="BT17" i="33"/>
  <c r="BZ16" i="33"/>
  <c r="BT22" i="27"/>
  <c r="BZ21" i="27"/>
  <c r="EC25" i="39" l="1"/>
  <c r="DR25" i="39"/>
  <c r="DS26" i="39"/>
  <c r="DR21" i="35"/>
  <c r="EC21" i="35"/>
  <c r="CO26" i="38"/>
  <c r="CN25" i="38"/>
  <c r="CV25" i="38"/>
  <c r="CO10" i="34"/>
  <c r="CR10" i="34"/>
  <c r="DS22" i="35"/>
  <c r="CL12" i="34"/>
  <c r="CS11" i="34"/>
  <c r="BZ17" i="33"/>
  <c r="BT18" i="33"/>
  <c r="BT23" i="27"/>
  <c r="BZ22" i="27"/>
  <c r="EC26" i="39" l="1"/>
  <c r="DR26" i="39"/>
  <c r="DS27" i="39"/>
  <c r="DR22" i="35"/>
  <c r="EC22" i="35"/>
  <c r="CO27" i="38"/>
  <c r="CN26" i="38"/>
  <c r="CV26" i="38"/>
  <c r="CR11" i="34"/>
  <c r="CO11" i="34" s="1"/>
  <c r="DS23" i="35"/>
  <c r="CL13" i="34"/>
  <c r="CS12" i="34"/>
  <c r="BZ18" i="33"/>
  <c r="BT19" i="33"/>
  <c r="BT24" i="27"/>
  <c r="BZ23" i="27"/>
  <c r="EC27" i="39" l="1"/>
  <c r="DR27" i="39"/>
  <c r="DS28" i="39"/>
  <c r="DR23" i="35"/>
  <c r="EC23" i="35"/>
  <c r="CO28" i="38"/>
  <c r="CN27" i="38"/>
  <c r="CV27" i="38"/>
  <c r="CR12" i="34"/>
  <c r="CO12" i="34" s="1"/>
  <c r="DS24" i="35"/>
  <c r="CL14" i="34"/>
  <c r="CS13" i="34"/>
  <c r="BZ19" i="33"/>
  <c r="BT20" i="33"/>
  <c r="BT25" i="27"/>
  <c r="BZ24" i="27"/>
  <c r="EC28" i="39" l="1"/>
  <c r="DR28" i="39"/>
  <c r="DS29" i="39"/>
  <c r="DR24" i="35"/>
  <c r="EC24" i="35"/>
  <c r="CO29" i="38"/>
  <c r="CN28" i="38"/>
  <c r="CV28" i="38"/>
  <c r="DS25" i="35"/>
  <c r="CL15" i="34"/>
  <c r="CS14" i="34"/>
  <c r="BZ20" i="33"/>
  <c r="BT21" i="33"/>
  <c r="BT26" i="27"/>
  <c r="BZ25" i="27"/>
  <c r="EC29" i="39" l="1"/>
  <c r="DS30" i="39"/>
  <c r="DR29" i="39"/>
  <c r="DR25" i="35"/>
  <c r="EC25" i="35"/>
  <c r="CO30" i="38"/>
  <c r="CN29" i="38"/>
  <c r="CV29" i="38"/>
  <c r="DS26" i="35"/>
  <c r="CL16" i="34"/>
  <c r="CS15" i="34"/>
  <c r="BZ21" i="33"/>
  <c r="BT22" i="33"/>
  <c r="BT27" i="27"/>
  <c r="BZ26" i="27"/>
  <c r="EC30" i="39" l="1"/>
  <c r="DR30" i="39"/>
  <c r="DS31" i="39"/>
  <c r="DR26" i="35"/>
  <c r="EC26" i="35"/>
  <c r="CO31" i="38"/>
  <c r="CN30" i="38"/>
  <c r="CV30" i="38"/>
  <c r="CR15" i="34"/>
  <c r="CN15" i="34" s="1"/>
  <c r="DS27" i="35"/>
  <c r="CL17" i="34"/>
  <c r="CS16" i="34"/>
  <c r="BZ22" i="33"/>
  <c r="BT23" i="33"/>
  <c r="BT28" i="27"/>
  <c r="BZ27" i="27"/>
  <c r="EC31" i="39" l="1"/>
  <c r="DR31" i="39"/>
  <c r="DS32" i="39"/>
  <c r="DR27" i="35"/>
  <c r="EC27" i="35"/>
  <c r="CO32" i="38"/>
  <c r="CV31" i="38"/>
  <c r="CN31" i="38"/>
  <c r="CR16" i="34"/>
  <c r="CN16" i="34" s="1"/>
  <c r="DS28" i="35"/>
  <c r="CL18" i="34"/>
  <c r="CS17" i="34"/>
  <c r="BZ23" i="33"/>
  <c r="BT24" i="33"/>
  <c r="BT29" i="27"/>
  <c r="BZ28" i="27"/>
  <c r="EC32" i="39" l="1"/>
  <c r="DR32" i="39"/>
  <c r="DS33" i="39"/>
  <c r="DR28" i="35"/>
  <c r="EC28" i="35"/>
  <c r="CO33" i="38"/>
  <c r="CN32" i="38"/>
  <c r="CV32" i="38"/>
  <c r="CR17" i="34"/>
  <c r="CN17" i="34" s="1"/>
  <c r="DS29" i="35"/>
  <c r="CL19" i="34"/>
  <c r="CS18" i="34"/>
  <c r="BZ24" i="33"/>
  <c r="BT25" i="33"/>
  <c r="BT30" i="27"/>
  <c r="BZ29" i="27"/>
  <c r="EC33" i="39" l="1"/>
  <c r="DS34" i="39"/>
  <c r="DR33" i="39"/>
  <c r="DR29" i="35"/>
  <c r="EC29" i="35"/>
  <c r="CO34" i="38"/>
  <c r="CN33" i="38"/>
  <c r="CV33" i="38"/>
  <c r="CR18" i="34"/>
  <c r="CN18" i="34" s="1"/>
  <c r="DS30" i="35"/>
  <c r="CL20" i="34"/>
  <c r="CS19" i="34"/>
  <c r="BZ25" i="33"/>
  <c r="BT26" i="33"/>
  <c r="BT31" i="27"/>
  <c r="BZ30" i="27"/>
  <c r="EC34" i="39" l="1"/>
  <c r="DR34" i="39"/>
  <c r="DS35" i="39"/>
  <c r="DR30" i="35"/>
  <c r="EC30" i="35"/>
  <c r="CO35" i="38"/>
  <c r="CN34" i="38"/>
  <c r="CV34" i="38"/>
  <c r="CR19" i="34"/>
  <c r="CN19" i="34" s="1"/>
  <c r="DS31" i="35"/>
  <c r="CL21" i="34"/>
  <c r="CS20" i="34"/>
  <c r="BT27" i="33"/>
  <c r="BZ26" i="33"/>
  <c r="BT32" i="27"/>
  <c r="BZ31" i="27"/>
  <c r="EC35" i="39" l="1"/>
  <c r="DR35" i="39"/>
  <c r="DR31" i="35"/>
  <c r="EC31" i="35"/>
  <c r="CV35" i="38"/>
  <c r="CN35" i="38"/>
  <c r="CX6" i="38"/>
  <c r="DS32" i="35"/>
  <c r="CL22" i="34"/>
  <c r="CS21" i="34"/>
  <c r="BT28" i="33"/>
  <c r="BZ27" i="33"/>
  <c r="BZ32" i="27"/>
  <c r="CA3" i="27"/>
  <c r="EO6" i="39" l="1"/>
  <c r="EE7" i="39"/>
  <c r="ED6" i="39"/>
  <c r="DR32" i="35"/>
  <c r="EC32" i="35"/>
  <c r="CW6" i="38"/>
  <c r="DE6" i="38"/>
  <c r="CX7" i="38"/>
  <c r="DS33" i="35"/>
  <c r="EB32" i="35"/>
  <c r="DU32" i="35" s="1"/>
  <c r="DU37" i="35" s="1"/>
  <c r="EB41" i="35" s="1"/>
  <c r="CL23" i="34"/>
  <c r="CS22" i="34"/>
  <c r="CR22" i="34" s="1"/>
  <c r="BZ28" i="33"/>
  <c r="BT29" i="33"/>
  <c r="CA4" i="27"/>
  <c r="CG3" i="27"/>
  <c r="EO7" i="39" l="1"/>
  <c r="EE8" i="39"/>
  <c r="ED7" i="39"/>
  <c r="DR33" i="35"/>
  <c r="EC33" i="35"/>
  <c r="DS41" i="35"/>
  <c r="CX8" i="38"/>
  <c r="DE7" i="38"/>
  <c r="CW7" i="38"/>
  <c r="CO22" i="34"/>
  <c r="CO34" i="34" s="1"/>
  <c r="CR36" i="34" s="1"/>
  <c r="CN22" i="34"/>
  <c r="DS34" i="35"/>
  <c r="CL24" i="34"/>
  <c r="CS23" i="34"/>
  <c r="BZ29" i="33"/>
  <c r="BT30" i="33"/>
  <c r="CA5" i="27"/>
  <c r="CG4" i="27"/>
  <c r="EO8" i="39" l="1"/>
  <c r="EE9" i="39"/>
  <c r="ED8" i="39"/>
  <c r="DR34" i="35"/>
  <c r="EC34" i="35"/>
  <c r="DX33" i="35"/>
  <c r="DX37" i="35" s="1"/>
  <c r="EB33" i="35"/>
  <c r="DV33" i="35" s="1"/>
  <c r="DV37" i="35" s="1"/>
  <c r="EB40" i="35" s="1"/>
  <c r="CX9" i="38"/>
  <c r="DE8" i="38"/>
  <c r="CW8" i="38"/>
  <c r="CR23" i="34"/>
  <c r="CN23" i="34" s="1"/>
  <c r="CL36" i="34"/>
  <c r="Z42" i="34" s="1"/>
  <c r="X42" i="34"/>
  <c r="BD42" i="34" s="1"/>
  <c r="X44" i="34"/>
  <c r="BD44" i="34" s="1"/>
  <c r="DS35" i="35"/>
  <c r="CL25" i="34"/>
  <c r="CS24" i="34"/>
  <c r="BT31" i="33"/>
  <c r="BZ30" i="33"/>
  <c r="CA6" i="27"/>
  <c r="CG5" i="27"/>
  <c r="EO9" i="39" l="1"/>
  <c r="EE10" i="39"/>
  <c r="ED9" i="39"/>
  <c r="DR35" i="35"/>
  <c r="EC35" i="35"/>
  <c r="BH53" i="35"/>
  <c r="BH53" i="39"/>
  <c r="AS47" i="38"/>
  <c r="BH48" i="39"/>
  <c r="AS45" i="38"/>
  <c r="DS40" i="35"/>
  <c r="DY34" i="35"/>
  <c r="EB34" i="35"/>
  <c r="DW34" i="35" s="1"/>
  <c r="DW37" i="35" s="1"/>
  <c r="EB42" i="35" s="1"/>
  <c r="CX10" i="38"/>
  <c r="DE9" i="38"/>
  <c r="CW9" i="38"/>
  <c r="CR24" i="34"/>
  <c r="CN24" i="34" s="1"/>
  <c r="BF42" i="34"/>
  <c r="Z44" i="34"/>
  <c r="BF44" i="34" s="1"/>
  <c r="BH48" i="35"/>
  <c r="DZ35" i="35"/>
  <c r="DZ37" i="35" s="1"/>
  <c r="CL26" i="34"/>
  <c r="CS25" i="34"/>
  <c r="BT32" i="33"/>
  <c r="BZ31" i="33"/>
  <c r="CA7" i="27"/>
  <c r="CG6" i="27"/>
  <c r="EO10" i="39" l="1"/>
  <c r="EE11" i="39"/>
  <c r="ED10" i="39"/>
  <c r="ED6" i="35"/>
  <c r="EO6" i="35"/>
  <c r="BK53" i="39"/>
  <c r="AV47" i="38"/>
  <c r="BK48" i="39"/>
  <c r="AV45" i="38"/>
  <c r="DS42" i="35"/>
  <c r="DY37" i="35"/>
  <c r="EB39" i="35" s="1"/>
  <c r="DS39" i="35" s="1"/>
  <c r="CX11" i="38"/>
  <c r="DE10" i="38"/>
  <c r="CW10" i="38"/>
  <c r="EB43" i="35"/>
  <c r="DS43" i="35" s="1"/>
  <c r="BK48" i="35"/>
  <c r="EB38" i="35"/>
  <c r="CR25" i="34"/>
  <c r="CN25" i="34" s="1"/>
  <c r="BK53" i="35"/>
  <c r="EE7" i="35"/>
  <c r="CL27" i="34"/>
  <c r="CS26" i="34"/>
  <c r="BZ32" i="33"/>
  <c r="CA3" i="33"/>
  <c r="CA8" i="27"/>
  <c r="CG7" i="27"/>
  <c r="EO11" i="39" l="1"/>
  <c r="ED11" i="39"/>
  <c r="EE12" i="39"/>
  <c r="ED7" i="35"/>
  <c r="EO7" i="35"/>
  <c r="EB37" i="35"/>
  <c r="CX12" i="38"/>
  <c r="DE11" i="38"/>
  <c r="CW11" i="38"/>
  <c r="DS38" i="35"/>
  <c r="CR26" i="34"/>
  <c r="CN26" i="34" s="1"/>
  <c r="EE8" i="35"/>
  <c r="CL28" i="34"/>
  <c r="CS27" i="34"/>
  <c r="CG3" i="33"/>
  <c r="CA4" i="33"/>
  <c r="CA9" i="27"/>
  <c r="CG8" i="27"/>
  <c r="EO12" i="39" l="1"/>
  <c r="EE13" i="39"/>
  <c r="ED12" i="39"/>
  <c r="ED8" i="35"/>
  <c r="EO8" i="35"/>
  <c r="DS37" i="35"/>
  <c r="CX13" i="38"/>
  <c r="CW12" i="38"/>
  <c r="DE12" i="38"/>
  <c r="EE9" i="35"/>
  <c r="CL29" i="34"/>
  <c r="CS28" i="34"/>
  <c r="CG4" i="33"/>
  <c r="CA5" i="33"/>
  <c r="CA10" i="27"/>
  <c r="CG9" i="27"/>
  <c r="EO13" i="39" l="1"/>
  <c r="ED13" i="39"/>
  <c r="EE14" i="39"/>
  <c r="ED9" i="35"/>
  <c r="EO9" i="35"/>
  <c r="CX14" i="38"/>
  <c r="CW13" i="38"/>
  <c r="DE13" i="38"/>
  <c r="EE10" i="35"/>
  <c r="CL30" i="34"/>
  <c r="CS29" i="34"/>
  <c r="CG5" i="33"/>
  <c r="CA6" i="33"/>
  <c r="CA11" i="27"/>
  <c r="CG10" i="27"/>
  <c r="EO14" i="39" l="1"/>
  <c r="ED14" i="39"/>
  <c r="EE15" i="39"/>
  <c r="ED10" i="35"/>
  <c r="EO10" i="35"/>
  <c r="CX15" i="38"/>
  <c r="DE14" i="38"/>
  <c r="CW14" i="38"/>
  <c r="CR29" i="34"/>
  <c r="CN29" i="34" s="1"/>
  <c r="EE11" i="35"/>
  <c r="CL31" i="34"/>
  <c r="CS30" i="34"/>
  <c r="CG6" i="33"/>
  <c r="CA7" i="33"/>
  <c r="CA12" i="27"/>
  <c r="CG11" i="27"/>
  <c r="EO15" i="39" l="1"/>
  <c r="ED15" i="39"/>
  <c r="EE16" i="39"/>
  <c r="ED11" i="35"/>
  <c r="EO11" i="35"/>
  <c r="CX16" i="38"/>
  <c r="DE15" i="38"/>
  <c r="CW15" i="38"/>
  <c r="CR30" i="34"/>
  <c r="CN30" i="34" s="1"/>
  <c r="EE12" i="35"/>
  <c r="CL32" i="34"/>
  <c r="CS31" i="34"/>
  <c r="CA8" i="33"/>
  <c r="CG7" i="33"/>
  <c r="CA13" i="27"/>
  <c r="CG12" i="27"/>
  <c r="EO16" i="39" l="1"/>
  <c r="ED16" i="39"/>
  <c r="EE17" i="39"/>
  <c r="ED12" i="35"/>
  <c r="EO12" i="35"/>
  <c r="CX17" i="38"/>
  <c r="DE16" i="38"/>
  <c r="CW16" i="38"/>
  <c r="CR31" i="34"/>
  <c r="CN31" i="34" s="1"/>
  <c r="EE13" i="35"/>
  <c r="CL33" i="34"/>
  <c r="CS33" i="34" s="1"/>
  <c r="CS32" i="34"/>
  <c r="CA9" i="33"/>
  <c r="CG8" i="33"/>
  <c r="CA14" i="27"/>
  <c r="CG13" i="27"/>
  <c r="EO17" i="39" l="1"/>
  <c r="ED17" i="39"/>
  <c r="EE18" i="39"/>
  <c r="ED13" i="35"/>
  <c r="EO13" i="35"/>
  <c r="CX18" i="38"/>
  <c r="CW17" i="38"/>
  <c r="DE17" i="38"/>
  <c r="CR32" i="34"/>
  <c r="CN32" i="34" s="1"/>
  <c r="CR33" i="34"/>
  <c r="CN33" i="34" s="1"/>
  <c r="CN34" i="34" s="1"/>
  <c r="CR35" i="34" s="1"/>
  <c r="EE14" i="35"/>
  <c r="CA10" i="33"/>
  <c r="CG9" i="33"/>
  <c r="CA15" i="27"/>
  <c r="CG14" i="27"/>
  <c r="EO18" i="39" l="1"/>
  <c r="EE19" i="39"/>
  <c r="ED18" i="39"/>
  <c r="ED14" i="35"/>
  <c r="EO14" i="35"/>
  <c r="CX19" i="38"/>
  <c r="CW18" i="38"/>
  <c r="DE18" i="38"/>
  <c r="CL35" i="34"/>
  <c r="Z41" i="34" s="1"/>
  <c r="BF41" i="34" s="1"/>
  <c r="CR34" i="34"/>
  <c r="CL34" i="34" s="1"/>
  <c r="X41" i="34"/>
  <c r="BD41" i="34" s="1"/>
  <c r="EE15" i="35"/>
  <c r="CA11" i="33"/>
  <c r="CG10" i="33"/>
  <c r="CA16" i="27"/>
  <c r="CG15" i="27"/>
  <c r="EO19" i="39" l="1"/>
  <c r="EE20" i="39"/>
  <c r="ED19" i="39"/>
  <c r="ED15" i="35"/>
  <c r="EO15" i="35"/>
  <c r="BH47" i="39"/>
  <c r="AS44" i="38"/>
  <c r="BK47" i="39"/>
  <c r="AV44" i="38"/>
  <c r="CX20" i="38"/>
  <c r="CW19" i="38"/>
  <c r="DE19" i="38"/>
  <c r="BH47" i="35"/>
  <c r="BK47" i="35"/>
  <c r="Z40" i="34"/>
  <c r="BF40" i="34" s="1"/>
  <c r="X40" i="34"/>
  <c r="BD40" i="34" s="1"/>
  <c r="EE16" i="35"/>
  <c r="CA12" i="33"/>
  <c r="CG11" i="33"/>
  <c r="CA17" i="27"/>
  <c r="CG16" i="27"/>
  <c r="EO20" i="39" l="1"/>
  <c r="ED20" i="39"/>
  <c r="EE21" i="39"/>
  <c r="ED16" i="35"/>
  <c r="EO16" i="35"/>
  <c r="BH46" i="39"/>
  <c r="AS43" i="38"/>
  <c r="BK46" i="39"/>
  <c r="AV43" i="38"/>
  <c r="CX21" i="38"/>
  <c r="CW20" i="38"/>
  <c r="DE20" i="38"/>
  <c r="BH46" i="35"/>
  <c r="BK46" i="35"/>
  <c r="EE17" i="35"/>
  <c r="CA13" i="33"/>
  <c r="CG12" i="33"/>
  <c r="CA18" i="27"/>
  <c r="CG17" i="27"/>
  <c r="EO21" i="39" l="1"/>
  <c r="ED21" i="39"/>
  <c r="EE22" i="39"/>
  <c r="ED17" i="35"/>
  <c r="EO17" i="35"/>
  <c r="CX22" i="38"/>
  <c r="CW21" i="38"/>
  <c r="DE21" i="38"/>
  <c r="EE18" i="35"/>
  <c r="CA14" i="33"/>
  <c r="CG13" i="33"/>
  <c r="CA19" i="27"/>
  <c r="CG18" i="27"/>
  <c r="EO22" i="39" l="1"/>
  <c r="ED22" i="39"/>
  <c r="EE23" i="39"/>
  <c r="ED18" i="35"/>
  <c r="EO18" i="35"/>
  <c r="CX23" i="38"/>
  <c r="CW22" i="38"/>
  <c r="DE22" i="38"/>
  <c r="EE19" i="35"/>
  <c r="CA15" i="33"/>
  <c r="CG14" i="33"/>
  <c r="CA20" i="27"/>
  <c r="CG19" i="27"/>
  <c r="EO23" i="39" l="1"/>
  <c r="EE24" i="39"/>
  <c r="ED23" i="39"/>
  <c r="ED19" i="35"/>
  <c r="EO19" i="35"/>
  <c r="CX24" i="38"/>
  <c r="CW23" i="38"/>
  <c r="DE23" i="38"/>
  <c r="EE20" i="35"/>
  <c r="CA16" i="33"/>
  <c r="CG15" i="33"/>
  <c r="CA21" i="27"/>
  <c r="CG20" i="27"/>
  <c r="EO24" i="39" l="1"/>
  <c r="ED24" i="39"/>
  <c r="EE25" i="39"/>
  <c r="ED20" i="35"/>
  <c r="EO20" i="35"/>
  <c r="CX25" i="38"/>
  <c r="CW24" i="38"/>
  <c r="DE24" i="38"/>
  <c r="EE21" i="35"/>
  <c r="CA17" i="33"/>
  <c r="CG16" i="33"/>
  <c r="CA22" i="27"/>
  <c r="CG21" i="27"/>
  <c r="EO25" i="39" l="1"/>
  <c r="ED25" i="39"/>
  <c r="EE26" i="39"/>
  <c r="ED21" i="35"/>
  <c r="EO21" i="35"/>
  <c r="CX26" i="38"/>
  <c r="CW25" i="38"/>
  <c r="DE25" i="38"/>
  <c r="EE22" i="35"/>
  <c r="CG17" i="33"/>
  <c r="CA18" i="33"/>
  <c r="CA23" i="27"/>
  <c r="CG22" i="27"/>
  <c r="EO26" i="39" l="1"/>
  <c r="ED26" i="39"/>
  <c r="EE27" i="39"/>
  <c r="ED22" i="35"/>
  <c r="EO22" i="35"/>
  <c r="CX27" i="38"/>
  <c r="CW26" i="38"/>
  <c r="DE26" i="38"/>
  <c r="EE23" i="35"/>
  <c r="CG18" i="33"/>
  <c r="CA19" i="33"/>
  <c r="CA24" i="27"/>
  <c r="CG23" i="27"/>
  <c r="EO27" i="39" l="1"/>
  <c r="ED27" i="39"/>
  <c r="EE28" i="39"/>
  <c r="ED23" i="35"/>
  <c r="EO23" i="35"/>
  <c r="CX28" i="38"/>
  <c r="CW27" i="38"/>
  <c r="DE27" i="38"/>
  <c r="EE24" i="35"/>
  <c r="CG19" i="33"/>
  <c r="CA20" i="33"/>
  <c r="CA25" i="27"/>
  <c r="CG24" i="27"/>
  <c r="EO28" i="39" l="1"/>
  <c r="EE29" i="39"/>
  <c r="ED28" i="39"/>
  <c r="ED24" i="35"/>
  <c r="EO24" i="35"/>
  <c r="CX29" i="38"/>
  <c r="CW28" i="38"/>
  <c r="DE28" i="38"/>
  <c r="EE25" i="35"/>
  <c r="CG20" i="33"/>
  <c r="CA21" i="33"/>
  <c r="CA26" i="27"/>
  <c r="CG25" i="27"/>
  <c r="EO29" i="39" l="1"/>
  <c r="EE30" i="39"/>
  <c r="ED29" i="39"/>
  <c r="ED25" i="35"/>
  <c r="EO25" i="35"/>
  <c r="CX30" i="38"/>
  <c r="CW29" i="38"/>
  <c r="DE29" i="38"/>
  <c r="EE26" i="35"/>
  <c r="CG21" i="33"/>
  <c r="CA22" i="33"/>
  <c r="CA27" i="27"/>
  <c r="CG26" i="27"/>
  <c r="EO30" i="39" l="1"/>
  <c r="ED30" i="39"/>
  <c r="EE31" i="39"/>
  <c r="ED26" i="35"/>
  <c r="EO26" i="35"/>
  <c r="CX31" i="38"/>
  <c r="CW30" i="38"/>
  <c r="DE30" i="38"/>
  <c r="EE27" i="35"/>
  <c r="CG22" i="33"/>
  <c r="CA23" i="33"/>
  <c r="CA28" i="27"/>
  <c r="CG27" i="27"/>
  <c r="EO31" i="39" l="1"/>
  <c r="EE32" i="39"/>
  <c r="ED31" i="39"/>
  <c r="ED27" i="35"/>
  <c r="EO27" i="35"/>
  <c r="CX32" i="38"/>
  <c r="DE31" i="38"/>
  <c r="CW31" i="38"/>
  <c r="EE28" i="35"/>
  <c r="CG23" i="33"/>
  <c r="CA24" i="33"/>
  <c r="CA29" i="27"/>
  <c r="CG28" i="27"/>
  <c r="EO32" i="39" l="1"/>
  <c r="EE33" i="39"/>
  <c r="ED32" i="39"/>
  <c r="ED28" i="35"/>
  <c r="EO28" i="35"/>
  <c r="CX33" i="38"/>
  <c r="CW32" i="38"/>
  <c r="DE32" i="38"/>
  <c r="EE29" i="35"/>
  <c r="CG24" i="33"/>
  <c r="CA25" i="33"/>
  <c r="CA30" i="27"/>
  <c r="CG29" i="27"/>
  <c r="EO33" i="39" l="1"/>
  <c r="ED33" i="39"/>
  <c r="EE34" i="39"/>
  <c r="ED29" i="35"/>
  <c r="EO29" i="35"/>
  <c r="CX34" i="38"/>
  <c r="CW33" i="38"/>
  <c r="DE33" i="38"/>
  <c r="EE30" i="35"/>
  <c r="CG25" i="33"/>
  <c r="CA26" i="33"/>
  <c r="CA31" i="27"/>
  <c r="CG30" i="27"/>
  <c r="EO34" i="39" l="1"/>
  <c r="ED34" i="39"/>
  <c r="EE35" i="39"/>
  <c r="ED30" i="35"/>
  <c r="EO30" i="35"/>
  <c r="CX35" i="38"/>
  <c r="CW34" i="38"/>
  <c r="DE34" i="38"/>
  <c r="EE31" i="35"/>
  <c r="CA27" i="33"/>
  <c r="CG26" i="33"/>
  <c r="CA32" i="27"/>
  <c r="CG31" i="27"/>
  <c r="EO35" i="39" l="1"/>
  <c r="EE36" i="39"/>
  <c r="ED35" i="39"/>
  <c r="ED31" i="35"/>
  <c r="EO31" i="35"/>
  <c r="DE35" i="38"/>
  <c r="CX36" i="38"/>
  <c r="CW35" i="38"/>
  <c r="EE32" i="35"/>
  <c r="EN31" i="35"/>
  <c r="EG31" i="35" s="1"/>
  <c r="EG37" i="35" s="1"/>
  <c r="EN41" i="35" s="1"/>
  <c r="CG27" i="33"/>
  <c r="CA28" i="33"/>
  <c r="CA33" i="27"/>
  <c r="CG33" i="27" s="1"/>
  <c r="CG32" i="27"/>
  <c r="EO36" i="39" l="1"/>
  <c r="ED36" i="39"/>
  <c r="ED32" i="35"/>
  <c r="EO32" i="35"/>
  <c r="EE41" i="35"/>
  <c r="AM50" i="35" s="1"/>
  <c r="AJ50" i="35"/>
  <c r="CW36" i="38"/>
  <c r="DE36" i="38"/>
  <c r="EE33" i="35"/>
  <c r="CG28" i="33"/>
  <c r="CA29" i="33"/>
  <c r="ED33" i="35" l="1"/>
  <c r="EO33" i="35"/>
  <c r="CI50" i="39"/>
  <c r="CI50" i="35"/>
  <c r="CF50" i="39"/>
  <c r="CF50" i="35"/>
  <c r="EJ32" i="35"/>
  <c r="EJ37" i="35" s="1"/>
  <c r="EN32" i="35"/>
  <c r="EH32" i="35" s="1"/>
  <c r="EH37" i="35" s="1"/>
  <c r="EN40" i="35" s="1"/>
  <c r="EE34" i="35"/>
  <c r="CG29" i="33"/>
  <c r="CA30" i="33"/>
  <c r="ED34" i="35" l="1"/>
  <c r="EO34" i="35"/>
  <c r="EE40" i="35"/>
  <c r="AM49" i="35" s="1"/>
  <c r="AJ49" i="35"/>
  <c r="EK33" i="35"/>
  <c r="EK37" i="35" s="1"/>
  <c r="EN39" i="35" s="1"/>
  <c r="EN33" i="35"/>
  <c r="EI33" i="35" s="1"/>
  <c r="EI37" i="35" s="1"/>
  <c r="EN42" i="35" s="1"/>
  <c r="EE35" i="35"/>
  <c r="EL34" i="35"/>
  <c r="CA31" i="33"/>
  <c r="CG30" i="33"/>
  <c r="ED35" i="35" l="1"/>
  <c r="EO35" i="35"/>
  <c r="CI49" i="39"/>
  <c r="CI49" i="35"/>
  <c r="CF49" i="39"/>
  <c r="CF49" i="35"/>
  <c r="EE42" i="35"/>
  <c r="AM51" i="35" s="1"/>
  <c r="AJ51" i="35"/>
  <c r="EL37" i="35"/>
  <c r="AJ52" i="35" s="1"/>
  <c r="AJ48" i="35"/>
  <c r="EE39" i="35"/>
  <c r="AM48" i="35" s="1"/>
  <c r="CI48" i="35" s="1"/>
  <c r="EE36" i="35"/>
  <c r="CA32" i="33"/>
  <c r="CG31" i="33"/>
  <c r="CI51" i="39" l="1"/>
  <c r="CI51" i="35" s="1"/>
  <c r="CF52" i="35"/>
  <c r="CF52" i="39"/>
  <c r="CF51" i="35"/>
  <c r="CF51" i="39"/>
  <c r="BN45" i="38"/>
  <c r="CI48" i="39"/>
  <c r="CF48" i="35"/>
  <c r="CF48" i="39"/>
  <c r="EN43" i="35"/>
  <c r="EE43" i="35" s="1"/>
  <c r="BK46" i="38"/>
  <c r="AM52" i="35"/>
  <c r="CI52" i="35" s="1"/>
  <c r="BK45" i="38"/>
  <c r="EO36" i="35"/>
  <c r="ED36" i="35"/>
  <c r="CA33" i="33"/>
  <c r="CG33" i="33" s="1"/>
  <c r="CG32" i="33"/>
  <c r="BN46" i="38" l="1"/>
  <c r="CI52" i="39"/>
  <c r="EN38" i="35"/>
  <c r="AJ47" i="35" l="1"/>
  <c r="EN37" i="35"/>
  <c r="AJ53" i="35" s="1"/>
  <c r="EE38" i="35"/>
  <c r="CF53" i="35" l="1"/>
  <c r="CF53" i="39"/>
  <c r="CF47" i="39"/>
  <c r="CF47" i="35"/>
  <c r="AM47" i="35"/>
  <c r="CI47" i="35" s="1"/>
  <c r="BK44" i="38"/>
  <c r="BK47" i="38" s="1"/>
  <c r="EE37" i="35"/>
  <c r="AM53" i="35" s="1"/>
  <c r="CI53" i="39" s="1"/>
  <c r="BN44" i="38" l="1"/>
  <c r="BN47" i="38" s="1"/>
  <c r="CI47" i="39"/>
  <c r="Y34" i="39" l="1"/>
  <c r="N34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Mauchamp Karine</author>
  </authors>
  <commentList>
    <comment ref="O2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>Sélectionner votre année de démarrage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Mauchamp Karine</author>
  </authors>
  <commentList>
    <comment ref="O2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>Sélectionner votre année de démarrage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<sst xmlns="http://schemas.openxmlformats.org/spreadsheetml/2006/main" count="413" uniqueCount="69">
  <si>
    <t xml:space="preserve">Calendrier prévisionnel de formation de :  </t>
  </si>
  <si>
    <t>Date de début :</t>
  </si>
  <si>
    <t>Date de fin :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</si>
  <si>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</si>
  <si>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</si>
  <si>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</si>
  <si>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</si>
  <si>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</si>
  <si>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</si>
  <si>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</si>
  <si>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</si>
  <si>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</si>
  <si>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</si>
  <si>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</si>
  <si>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</si>
  <si>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mois</t>
  </si>
  <si>
    <t>Entreprise</t>
  </si>
  <si>
    <t>Formation</t>
  </si>
  <si>
    <t>Heures effectuées</t>
  </si>
  <si>
    <t>lundi</t>
  </si>
  <si>
    <t>Total année</t>
  </si>
  <si>
    <t>Total formation</t>
  </si>
  <si>
    <t>Légende</t>
  </si>
  <si>
    <t>mardi</t>
  </si>
  <si>
    <t>S</t>
  </si>
  <si>
    <t>Stage en entreprise</t>
  </si>
  <si>
    <t>mercredi</t>
  </si>
  <si>
    <t>F</t>
  </si>
  <si>
    <t>Formation en centre</t>
  </si>
  <si>
    <t>jeudi</t>
  </si>
  <si>
    <t>Réduction de parcours</t>
  </si>
  <si>
    <t>RP</t>
  </si>
  <si>
    <t>vendredi</t>
  </si>
  <si>
    <t>C</t>
  </si>
  <si>
    <t>Congés</t>
  </si>
  <si>
    <t xml:space="preserve">Date de début : </t>
  </si>
  <si>
    <t>Examen</t>
  </si>
  <si>
    <t>Année</t>
  </si>
  <si>
    <t>Total</t>
  </si>
  <si>
    <t>Session d'examen</t>
  </si>
  <si>
    <t>SE</t>
  </si>
  <si>
    <t>Calendrier prévisionnel</t>
  </si>
  <si>
    <t>Formation :</t>
  </si>
  <si>
    <t>Stagiaire ( Nom Prénom):</t>
  </si>
  <si>
    <t>Bilan</t>
  </si>
  <si>
    <t>Accompagnement</t>
  </si>
  <si>
    <t>Réglementaire</t>
  </si>
  <si>
    <t>Certification</t>
  </si>
  <si>
    <t>Heures</t>
  </si>
  <si>
    <t>Jours</t>
  </si>
  <si>
    <t>E</t>
  </si>
  <si>
    <t>Période en Entreprise</t>
  </si>
  <si>
    <t>B</t>
  </si>
  <si>
    <t>A</t>
  </si>
  <si>
    <t>R</t>
  </si>
  <si>
    <t>Total jour arrondie aux jours supérieurs</t>
  </si>
  <si>
    <t>FE</t>
  </si>
  <si>
    <t>Fermeture</t>
  </si>
  <si>
    <t>Fériés n</t>
  </si>
  <si>
    <t>Fériés n+1</t>
  </si>
  <si>
    <t>jf 2021</t>
  </si>
  <si>
    <t>jour de l'an</t>
  </si>
  <si>
    <t>Pâques</t>
  </si>
  <si>
    <t>Lundi de Pâques</t>
  </si>
  <si>
    <t>1er mai</t>
  </si>
  <si>
    <t>Ascension</t>
  </si>
  <si>
    <t>Pentecôte</t>
  </si>
  <si>
    <t>Lundi de Pentecôte</t>
  </si>
  <si>
    <t>1er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</si>
</sst>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j&quot;"/>
    <numFmt numFmtId="165" formatCode="ddd\ dd"/>
    <numFmt numFmtId="166" formatCode="0.0"/>
    <numFmt numFmtId="167" formatCode="dd\-mmmm"/>
  </numFmts>
  <fonts count="19" x14ac:knownFonts="1">
    <font>
      <sz val="10"/>
      <name val="Arial"/>
    </font>
    <font>
      <sz val="8"/>
      <name val="Arial"/>
      <family val="2"/>
    </font>
    <font>
      <sz val="8"/>
      <color indexed="63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sz val="8"/>
      <color theme="0" tint="-4.9989318521683403E-2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i/>
      <sz val="7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/>
    <xf numFmtId="14" fontId="0" fillId="0" borderId="0" xfId="0" applyNumberFormat="1"/>
    <xf numFmtId="167" fontId="0" fillId="0" borderId="0" xfId="0" applyNumberFormat="1" applyAlignment="1">
      <alignment horizontal="left"/>
    </xf>
    <xf numFmtId="167" fontId="4" fillId="0" borderId="0" xfId="0" applyNumberFormat="1" applyFont="1" applyAlignment="1">
      <alignment horizontal="left"/>
    </xf>
    <xf numFmtId="14" fontId="4" fillId="0" borderId="0" xfId="0" applyNumberFormat="1" applyFont="1"/>
    <xf numFmtId="166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8" fillId="0" borderId="0" xfId="0" applyFont="1"/>
    <xf numFmtId="14" fontId="4" fillId="7" borderId="0" xfId="0" applyNumberFormat="1" applyFont="1" applyFill="1"/>
    <xf numFmtId="0" fontId="4" fillId="7" borderId="0" xfId="0" applyFont="1" applyFill="1"/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166" fontId="1" fillId="8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166" fontId="1" fillId="9" borderId="1" xfId="0" applyNumberFormat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164" fontId="1" fillId="10" borderId="0" xfId="0" applyNumberFormat="1" applyFont="1" applyFill="1" applyAlignment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164" fontId="11" fillId="1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1" fillId="11" borderId="0" xfId="0" applyNumberFormat="1" applyFont="1" applyFill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7" borderId="8" xfId="0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7" fillId="10" borderId="0" xfId="0" applyFont="1" applyFill="1" applyAlignment="1">
      <alignment horizontal="right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66" fontId="3" fillId="8" borderId="1" xfId="0" applyNumberFormat="1" applyFont="1" applyFill="1" applyBorder="1" applyAlignment="1">
      <alignment horizontal="center" vertical="center"/>
    </xf>
    <xf numFmtId="166" fontId="3" fillId="9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4" fillId="7" borderId="0" xfId="1" applyFill="1" applyAlignment="1">
      <alignment horizontal="center" vertical="center"/>
    </xf>
    <xf numFmtId="14" fontId="4" fillId="7" borderId="0" xfId="1" applyNumberForma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0" fontId="15" fillId="12" borderId="0" xfId="0" applyFont="1" applyFill="1" applyAlignment="1" applyProtection="1">
      <alignment horizontal="center" vertical="center"/>
      <protection locked="0"/>
    </xf>
    <xf numFmtId="0" fontId="1" fillId="10" borderId="0" xfId="0" applyFont="1" applyFill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center" vertical="center" wrapText="1"/>
      <protection locked="0"/>
    </xf>
    <xf numFmtId="164" fontId="1" fillId="13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6" fontId="1" fillId="13" borderId="1" xfId="0" applyNumberFormat="1" applyFont="1" applyFill="1" applyBorder="1" applyAlignment="1">
      <alignment horizontal="center" vertical="center"/>
    </xf>
    <xf numFmtId="164" fontId="1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66" fontId="1" fillId="14" borderId="1" xfId="0" applyNumberFormat="1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164" fontId="1" fillId="15" borderId="1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166" fontId="1" fillId="15" borderId="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7" fillId="10" borderId="0" xfId="0" applyFont="1" applyFill="1" applyAlignment="1" applyProtection="1">
      <alignment horizontal="right" vertical="center" wrapText="1"/>
      <protection locked="0"/>
    </xf>
    <xf numFmtId="0" fontId="6" fillId="10" borderId="0" xfId="0" applyFont="1" applyFill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right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4" fontId="3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0" fontId="7" fillId="10" borderId="3" xfId="0" applyFont="1" applyFill="1" applyBorder="1" applyAlignment="1">
      <alignment horizontal="right" vertical="center" wrapText="1"/>
    </xf>
    <xf numFmtId="0" fontId="5" fillId="10" borderId="3" xfId="0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0" fontId="6" fillId="10" borderId="3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1" fontId="1" fillId="7" borderId="5" xfId="0" applyNumberFormat="1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1" fontId="1" fillId="13" borderId="5" xfId="0" applyNumberFormat="1" applyFont="1" applyFill="1" applyBorder="1" applyAlignment="1">
      <alignment horizontal="center" vertical="center"/>
    </xf>
    <xf numFmtId="1" fontId="1" fillId="13" borderId="4" xfId="0" applyNumberFormat="1" applyFont="1" applyFill="1" applyBorder="1" applyAlignment="1">
      <alignment horizontal="center" vertical="center"/>
    </xf>
    <xf numFmtId="1" fontId="1" fillId="13" borderId="2" xfId="0" applyNumberFormat="1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6" borderId="2" xfId="0" applyNumberFormat="1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1" fontId="1" fillId="15" borderId="5" xfId="0" applyNumberFormat="1" applyFont="1" applyFill="1" applyBorder="1" applyAlignment="1">
      <alignment horizontal="center" vertical="center"/>
    </xf>
    <xf numFmtId="1" fontId="1" fillId="15" borderId="4" xfId="0" applyNumberFormat="1" applyFont="1" applyFill="1" applyBorder="1" applyAlignment="1">
      <alignment horizontal="center" vertical="center"/>
    </xf>
    <xf numFmtId="1" fontId="1" fillId="15" borderId="2" xfId="0" applyNumberFormat="1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1" fontId="1" fillId="14" borderId="5" xfId="0" applyNumberFormat="1" applyFont="1" applyFill="1" applyBorder="1" applyAlignment="1">
      <alignment horizontal="center" vertical="center"/>
    </xf>
    <xf numFmtId="1" fontId="1" fillId="14" borderId="4" xfId="0" applyNumberFormat="1" applyFont="1" applyFill="1" applyBorder="1" applyAlignment="1">
      <alignment horizontal="center" vertical="center"/>
    </xf>
    <xf numFmtId="1" fontId="1" fillId="14" borderId="2" xfId="0" applyNumberFormat="1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14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6" fillId="10" borderId="3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10" borderId="3" xfId="0" applyFont="1" applyFill="1" applyBorder="1" applyAlignment="1" applyProtection="1">
      <alignment horizontal="right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12" borderId="0" xfId="0" applyFont="1" applyFill="1" applyAlignment="1" applyProtection="1">
      <alignment horizontal="center" vertical="center"/>
      <protection locked="0"/>
    </xf>
    <xf numFmtId="0" fontId="7" fillId="10" borderId="0" xfId="0" applyFont="1" applyFill="1" applyAlignment="1" applyProtection="1">
      <alignment horizontal="right" vertical="center" wrapText="1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0" fontId="1" fillId="10" borderId="5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 applyProtection="1">
      <alignment horizontal="center" vertical="center"/>
      <protection locked="0"/>
    </xf>
    <xf numFmtId="14" fontId="18" fillId="7" borderId="3" xfId="0" applyNumberFormat="1" applyFont="1" applyFill="1" applyBorder="1" applyAlignment="1" applyProtection="1">
      <alignment horizontal="center" vertical="center"/>
      <protection locked="0"/>
    </xf>
    <xf numFmtId="0" fontId="18" fillId="7" borderId="3" xfId="0" applyFont="1" applyFill="1" applyBorder="1" applyAlignment="1" applyProtection="1">
      <alignment horizontal="center" vertical="center"/>
      <protection locked="0"/>
    </xf>
    <xf numFmtId="0" fontId="9" fillId="10" borderId="5" xfId="0" applyFont="1" applyFill="1" applyBorder="1" applyAlignment="1" applyProtection="1">
      <alignment horizontal="center" vertical="center"/>
      <protection locked="0"/>
    </xf>
    <xf numFmtId="0" fontId="9" fillId="10" borderId="2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right" vertical="center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06918546098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indexed="13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0691854609822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indexed="13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indexed="13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indexed="13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indexed="13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0691854609822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indexed="13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indexed="13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13"/>
        </patternFill>
      </fill>
    </dxf>
    <dxf>
      <font>
        <b val="0"/>
        <i/>
        <condense val="0"/>
        <extend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indexed="13"/>
        </patternFill>
      </fill>
    </dxf>
    <dxf>
      <font>
        <b val="0"/>
        <i/>
        <condense val="0"/>
        <extend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indexed="13"/>
        </patternFill>
      </fill>
    </dxf>
    <dxf>
      <font>
        <b val="0"/>
        <i/>
        <condense val="0"/>
        <extend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indexed="13"/>
        </patternFill>
      </fill>
    </dxf>
    <dxf>
      <font>
        <b val="0"/>
        <i/>
        <condense val="0"/>
        <extend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indexed="13"/>
        </patternFill>
      </fill>
    </dxf>
    <dxf>
      <font>
        <b val="0"/>
        <i/>
        <condense val="0"/>
        <extend val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8</xdr:col>
      <xdr:colOff>285750</xdr:colOff>
      <xdr:row>0</xdr:row>
      <xdr:rowOff>857250</xdr:rowOff>
    </xdr:to>
    <xdr:pic>
      <xdr:nvPicPr>
        <xdr:cNvPr id="3" name="Imag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43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77</xdr:col>
      <xdr:colOff>0</xdr:colOff>
      <xdr:row>0</xdr:row>
      <xdr:rowOff>0</xdr:rowOff>
    </xdr:from>
    <xdr:to>
      <xdr:col>83</xdr:col>
      <xdr:colOff>203200</xdr:colOff>
      <xdr:row>0</xdr:row>
      <xdr:rowOff>850900</xdr:rowOff>
    </xdr:to>
    <xdr:pic>
      <xdr:nvPicPr>
        <xdr:cNvPr id="4" name="Image 1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0"/>
          <a:ext cx="9652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8</xdr:col>
      <xdr:colOff>285750</xdr:colOff>
      <xdr:row>0</xdr:row>
      <xdr:rowOff>857250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43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77</xdr:col>
      <xdr:colOff>0</xdr:colOff>
      <xdr:row>0</xdr:row>
      <xdr:rowOff>0</xdr:rowOff>
    </xdr:from>
    <xdr:to>
      <xdr:col>83</xdr:col>
      <xdr:colOff>203200</xdr:colOff>
      <xdr:row>0</xdr:row>
      <xdr:rowOff>850900</xdr:rowOff>
    </xdr:to>
    <xdr:pic>
      <xdr:nvPicPr>
        <xdr:cNvPr id="3" name="Image 1" descr="image00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0"/>
          <a:ext cx="9652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9</xdr:col>
      <xdr:colOff>285750</xdr:colOff>
      <xdr:row>0</xdr:row>
      <xdr:rowOff>857250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343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88</xdr:col>
      <xdr:colOff>0</xdr:colOff>
      <xdr:row>0</xdr:row>
      <xdr:rowOff>0</xdr:rowOff>
    </xdr:from>
    <xdr:to>
      <xdr:col>95</xdr:col>
      <xdr:colOff>203200</xdr:colOff>
      <xdr:row>0</xdr:row>
      <xdr:rowOff>850900</xdr:rowOff>
    </xdr:to>
    <xdr:pic>
      <xdr:nvPicPr>
        <xdr:cNvPr id="3" name="Image 1" descr="image00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0"/>
          <a:ext cx="9652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222250</xdr:rowOff>
    </xdr:from>
    <xdr:to>
      <xdr:col>11</xdr:col>
      <xdr:colOff>162228</xdr:colOff>
      <xdr:row>3</xdr:row>
      <xdr:rowOff>447675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88950"/>
          <a:ext cx="924228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131</xdr:col>
      <xdr:colOff>285750</xdr:colOff>
      <xdr:row>1</xdr:row>
      <xdr:rowOff>1010</xdr:rowOff>
    </xdr:from>
    <xdr:to>
      <xdr:col>143</xdr:col>
      <xdr:colOff>114300</xdr:colOff>
      <xdr:row>3</xdr:row>
      <xdr:rowOff>550317</xdr:rowOff>
    </xdr:to>
    <xdr:pic>
      <xdr:nvPicPr>
        <xdr:cNvPr id="3" name="Image 1" descr="image00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267710"/>
          <a:ext cx="1085850" cy="911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222250</xdr:rowOff>
    </xdr:from>
    <xdr:to>
      <xdr:col>11</xdr:col>
      <xdr:colOff>162228</xdr:colOff>
      <xdr:row>3</xdr:row>
      <xdr:rowOff>447675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3" y="486833"/>
          <a:ext cx="924228" cy="585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131</xdr:col>
      <xdr:colOff>285750</xdr:colOff>
      <xdr:row>1</xdr:row>
      <xdr:rowOff>1010</xdr:rowOff>
    </xdr:from>
    <xdr:to>
      <xdr:col>143</xdr:col>
      <xdr:colOff>114300</xdr:colOff>
      <xdr:row>3</xdr:row>
      <xdr:rowOff>550317</xdr:rowOff>
    </xdr:to>
    <xdr:pic>
      <xdr:nvPicPr>
        <xdr:cNvPr id="3" name="Image 1" descr="image00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267710"/>
          <a:ext cx="1085850" cy="911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222250</xdr:rowOff>
    </xdr:from>
    <xdr:to>
      <xdr:col>8</xdr:col>
      <xdr:colOff>162228</xdr:colOff>
      <xdr:row>3</xdr:row>
      <xdr:rowOff>447675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88950"/>
          <a:ext cx="924228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98</xdr:col>
      <xdr:colOff>285750</xdr:colOff>
      <xdr:row>1</xdr:row>
      <xdr:rowOff>1010</xdr:rowOff>
    </xdr:from>
    <xdr:to>
      <xdr:col>107</xdr:col>
      <xdr:colOff>114300</xdr:colOff>
      <xdr:row>3</xdr:row>
      <xdr:rowOff>550317</xdr:rowOff>
    </xdr:to>
    <xdr:pic>
      <xdr:nvPicPr>
        <xdr:cNvPr id="3" name="Image 1" descr="image00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267710"/>
          <a:ext cx="1085850" cy="911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42"/>
  <sheetViews>
    <sheetView showZeros="0" zoomScale="110" zoomScaleNormal="110" workbookViewId="0">
      <pane ySplit="2" topLeftCell="A32" activePane="bottomLeft" state="frozen"/>
      <selection activeCell="AI38" sqref="AI38"/>
      <selection pane="bottomLeft" activeCell="AI38" sqref="AI38"/>
    </sheetView>
  </sheetViews>
  <sheetFormatPr baseColWidth="10" defaultColWidth="9.7109375" defaultRowHeight="21" customHeight="1" x14ac:dyDescent="0.2"/>
  <cols>
    <col min="1" max="1" width="8.7109375" style="1" customWidth="1"/>
    <col min="2" max="2" width="6.7109375" style="1" customWidth="1"/>
    <col min="3" max="3" width="4.7109375" style="1" customWidth="1"/>
    <col min="4" max="6" width="4.7109375" style="1" hidden="1" customWidth="1"/>
    <col min="7" max="7" width="4.7109375" style="1" customWidth="1"/>
    <col min="8" max="8" width="4" style="1" hidden="1" customWidth="1"/>
    <col min="9" max="9" width="6.7109375" style="1" customWidth="1"/>
    <col min="10" max="10" width="4.7109375" style="1" customWidth="1"/>
    <col min="11" max="13" width="4.7109375" style="1" hidden="1" customWidth="1"/>
    <col min="14" max="14" width="4.7109375" style="1" customWidth="1"/>
    <col min="15" max="15" width="4.7109375" style="1" hidden="1" customWidth="1"/>
    <col min="16" max="16" width="6.7109375" style="1" customWidth="1"/>
    <col min="17" max="17" width="4.7109375" style="1" customWidth="1"/>
    <col min="18" max="20" width="4.7109375" style="1" hidden="1" customWidth="1"/>
    <col min="21" max="21" width="4.7109375" style="1" customWidth="1"/>
    <col min="22" max="22" width="4.7109375" style="1" hidden="1" customWidth="1"/>
    <col min="23" max="23" width="6.7109375" style="1" customWidth="1"/>
    <col min="24" max="24" width="4.7109375" style="1" customWidth="1"/>
    <col min="25" max="27" width="4.7109375" style="1" hidden="1" customWidth="1"/>
    <col min="28" max="28" width="4.7109375" style="1" customWidth="1"/>
    <col min="29" max="29" width="4.7109375" style="1" hidden="1" customWidth="1"/>
    <col min="30" max="30" width="6.7109375" style="1" customWidth="1"/>
    <col min="31" max="31" width="4.7109375" style="1" customWidth="1"/>
    <col min="32" max="34" width="4.7109375" style="1" hidden="1" customWidth="1"/>
    <col min="35" max="35" width="4.7109375" style="1" customWidth="1"/>
    <col min="36" max="36" width="4.7109375" style="1" hidden="1" customWidth="1"/>
    <col min="37" max="37" width="6.7109375" style="1" customWidth="1"/>
    <col min="38" max="38" width="4.7109375" style="1" customWidth="1"/>
    <col min="39" max="41" width="4.7109375" style="1" hidden="1" customWidth="1"/>
    <col min="42" max="42" width="4.7109375" style="1" customWidth="1"/>
    <col min="43" max="43" width="4.7109375" style="1" hidden="1" customWidth="1"/>
    <col min="44" max="44" width="6.7109375" style="1" customWidth="1"/>
    <col min="45" max="45" width="4.7109375" style="1" customWidth="1"/>
    <col min="46" max="48" width="4.7109375" style="1" hidden="1" customWidth="1"/>
    <col min="49" max="49" width="4.7109375" style="1" customWidth="1"/>
    <col min="50" max="50" width="4.7109375" style="1" hidden="1" customWidth="1"/>
    <col min="51" max="51" width="6.7109375" style="1" customWidth="1"/>
    <col min="52" max="52" width="4.7109375" style="1" customWidth="1"/>
    <col min="53" max="55" width="4.7109375" style="1" hidden="1" customWidth="1"/>
    <col min="56" max="56" width="4.7109375" style="1" customWidth="1"/>
    <col min="57" max="57" width="4.7109375" style="1" hidden="1" customWidth="1"/>
    <col min="58" max="58" width="6.7109375" style="1" customWidth="1"/>
    <col min="59" max="59" width="4.7109375" style="1" customWidth="1"/>
    <col min="60" max="62" width="4.7109375" style="1" hidden="1" customWidth="1"/>
    <col min="63" max="63" width="4.7109375" style="1" customWidth="1"/>
    <col min="64" max="64" width="4.7109375" style="1" hidden="1" customWidth="1"/>
    <col min="65" max="65" width="6.7109375" style="1" customWidth="1"/>
    <col min="66" max="66" width="4.7109375" style="1" customWidth="1"/>
    <col min="67" max="69" width="4.7109375" style="1" hidden="1" customWidth="1"/>
    <col min="70" max="70" width="4.7109375" style="1" customWidth="1"/>
    <col min="71" max="71" width="4.7109375" style="1" hidden="1" customWidth="1"/>
    <col min="72" max="72" width="6.7109375" style="1" customWidth="1"/>
    <col min="73" max="73" width="4.7109375" style="1" customWidth="1"/>
    <col min="74" max="76" width="4.7109375" style="1" hidden="1" customWidth="1"/>
    <col min="77" max="77" width="4.7109375" style="1" customWidth="1"/>
    <col min="78" max="78" width="4.7109375" style="1" hidden="1" customWidth="1"/>
    <col min="79" max="79" width="6.7109375" style="1" customWidth="1"/>
    <col min="80" max="80" width="4.7109375" style="1" customWidth="1"/>
    <col min="81" max="83" width="4.7109375" style="1" hidden="1" customWidth="1"/>
    <col min="84" max="84" width="4.7109375" style="1" customWidth="1"/>
    <col min="85" max="85" width="4.42578125" style="1" hidden="1" customWidth="1"/>
    <col min="86" max="16384" width="9.7109375" style="1"/>
  </cols>
  <sheetData>
    <row r="1" spans="2:85" ht="73.5" customHeight="1" x14ac:dyDescent="0.2">
      <c r="N1" s="134" t="s">
        <v>0</v>
      </c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I1" s="135"/>
      <c r="AJ1" s="135"/>
      <c r="AK1" s="136"/>
      <c r="AL1" s="136"/>
      <c r="AM1" s="136"/>
      <c r="AN1" s="136"/>
      <c r="AO1" s="136"/>
      <c r="AP1" s="136"/>
      <c r="AQ1" s="136"/>
      <c r="AR1" s="136"/>
      <c r="AS1" s="136"/>
      <c r="AW1" s="137" t="s">
        <v>1</v>
      </c>
      <c r="AX1" s="137"/>
      <c r="AY1" s="137"/>
      <c r="AZ1" s="132"/>
      <c r="BA1" s="133"/>
      <c r="BB1" s="133"/>
      <c r="BC1" s="133"/>
      <c r="BD1" s="133"/>
      <c r="BE1" s="7"/>
      <c r="BF1" s="137" t="s">
        <v>2</v>
      </c>
      <c r="BG1" s="137"/>
      <c r="BK1" s="132"/>
      <c r="BL1" s="132"/>
      <c r="BM1" s="133"/>
    </row>
    <row r="2" spans="2:85" ht="21" customHeight="1" x14ac:dyDescent="0.2">
      <c r="B2" s="119" t="s">
        <v>3</v>
      </c>
      <c r="C2" s="119"/>
      <c r="D2" s="119"/>
      <c r="E2" s="119"/>
      <c r="F2" s="119"/>
      <c r="G2" s="119"/>
      <c r="H2" s="16"/>
      <c r="I2" s="119" t="s">
        <v>4</v>
      </c>
      <c r="J2" s="119"/>
      <c r="K2" s="119"/>
      <c r="L2" s="119"/>
      <c r="M2" s="119"/>
      <c r="N2" s="119"/>
      <c r="O2" s="16"/>
      <c r="P2" s="119" t="s">
        <v>5</v>
      </c>
      <c r="Q2" s="119"/>
      <c r="R2" s="119"/>
      <c r="S2" s="119"/>
      <c r="T2" s="119"/>
      <c r="U2" s="119"/>
      <c r="V2" s="16"/>
      <c r="W2" s="119" t="s">
        <v>6</v>
      </c>
      <c r="X2" s="119"/>
      <c r="Y2" s="119"/>
      <c r="Z2" s="119"/>
      <c r="AA2" s="119"/>
      <c r="AB2" s="119"/>
      <c r="AC2" s="16"/>
      <c r="AD2" s="119" t="s">
        <v>7</v>
      </c>
      <c r="AE2" s="119"/>
      <c r="AF2" s="119"/>
      <c r="AG2" s="119"/>
      <c r="AH2" s="119"/>
      <c r="AI2" s="119"/>
      <c r="AJ2" s="16"/>
      <c r="AK2" s="119" t="s">
        <v>8</v>
      </c>
      <c r="AL2" s="119"/>
      <c r="AM2" s="119"/>
      <c r="AN2" s="119"/>
      <c r="AO2" s="119"/>
      <c r="AP2" s="119"/>
      <c r="AQ2" s="16"/>
      <c r="AR2" s="119" t="s">
        <v>9</v>
      </c>
      <c r="AS2" s="119"/>
      <c r="AT2" s="119"/>
      <c r="AU2" s="119"/>
      <c r="AV2" s="119"/>
      <c r="AW2" s="119"/>
      <c r="AX2" s="16"/>
      <c r="AY2" s="119" t="s">
        <v>10</v>
      </c>
      <c r="AZ2" s="119"/>
      <c r="BA2" s="119"/>
      <c r="BB2" s="119"/>
      <c r="BC2" s="119"/>
      <c r="BD2" s="119"/>
      <c r="BE2" s="16"/>
      <c r="BF2" s="119" t="s">
        <v>11</v>
      </c>
      <c r="BG2" s="119"/>
      <c r="BH2" s="119"/>
      <c r="BI2" s="119"/>
      <c r="BJ2" s="119"/>
      <c r="BK2" s="119"/>
      <c r="BL2" s="16"/>
      <c r="BM2" s="119" t="s">
        <v>12</v>
      </c>
      <c r="BN2" s="119"/>
      <c r="BO2" s="119"/>
      <c r="BP2" s="119"/>
      <c r="BQ2" s="119"/>
      <c r="BR2" s="119"/>
      <c r="BS2" s="16"/>
      <c r="BT2" s="119" t="s">
        <v>13</v>
      </c>
      <c r="BU2" s="119"/>
      <c r="BV2" s="119"/>
      <c r="BW2" s="119"/>
      <c r="BX2" s="119"/>
      <c r="BY2" s="119"/>
      <c r="BZ2" s="16"/>
      <c r="CA2" s="119" t="s">
        <v>14</v>
      </c>
      <c r="CB2" s="119"/>
      <c r="CC2" s="119"/>
      <c r="CD2" s="119"/>
      <c r="CE2" s="119"/>
      <c r="CF2" s="119"/>
    </row>
    <row r="3" spans="2:85" ht="21" customHeight="1" x14ac:dyDescent="0.2">
      <c r="B3" s="14">
        <v>43466</v>
      </c>
      <c r="C3" s="15"/>
      <c r="D3" s="16">
        <f t="shared" ref="D3:D33" si="0">IF(C3="s",G3,0)</f>
        <v>0</v>
      </c>
      <c r="E3" s="16">
        <f t="shared" ref="E3:E33" si="1">IF(C3="F",G3,0)</f>
        <v>0</v>
      </c>
      <c r="F3" s="16">
        <f>IF(C3="RP",G3,0)</f>
        <v>0</v>
      </c>
      <c r="G3" s="16">
        <f>IF(OR(C3="S",C3="F",C3="RP"),H3,0)</f>
        <v>0</v>
      </c>
      <c r="H3" s="16">
        <f>IF(WEEKDAY(B3,2)&gt;5,0,IF(WEEKDAY(B3,2)=5,$C$42,IF(WEEKDAY(B3,2)=4,$C$41,IF(WEEKDAY(B3,2)=3,$C$40,IF(WEEKDAY(B3,2)=2,$C$39,IF(WEEKDAY(B3,2)=1,$C$38,"PB"))))))</f>
        <v>8</v>
      </c>
      <c r="I3" s="4">
        <f>B33+1</f>
        <v>43497</v>
      </c>
      <c r="J3" s="8"/>
      <c r="K3" s="16">
        <f t="shared" ref="K3:K33" si="2">IF(J3="s",N3,0)</f>
        <v>0</v>
      </c>
      <c r="L3" s="16">
        <f t="shared" ref="L3:L33" si="3">IF(J3="F",N3,0)</f>
        <v>0</v>
      </c>
      <c r="M3" s="16">
        <f t="shared" ref="M3:M33" si="4">IF(J3="RP",N3,0)</f>
        <v>0</v>
      </c>
      <c r="N3" s="16">
        <f>IF(OR(J3="S",J3="F",J3="RP"),O3,0)</f>
        <v>0</v>
      </c>
      <c r="O3" s="16">
        <f t="shared" ref="O3:O33" si="5">IF(WEEKDAY(I3,2)&gt;5,0,IF(WEEKDAY(I3,2)=5,$C$42,IF(WEEKDAY(I3,2)=4,$C$41,IF(WEEKDAY(I3,2)=3,$C$40,IF(WEEKDAY(I3,2)=2,$C$39,IF(WEEKDAY(I3,2)=1,$C$38,"PB"))))))</f>
        <v>4</v>
      </c>
      <c r="P3" s="4">
        <f>I30+1</f>
        <v>43525</v>
      </c>
      <c r="Q3" s="8"/>
      <c r="R3" s="16">
        <f t="shared" ref="R3:R33" si="6">IF(Q3="s",U3,0)</f>
        <v>0</v>
      </c>
      <c r="S3" s="16">
        <f t="shared" ref="S3:S33" si="7">IF(Q3="F",U3,0)</f>
        <v>0</v>
      </c>
      <c r="T3" s="16">
        <f t="shared" ref="T3:T33" si="8">IF(Q3="RP",U3,0)</f>
        <v>0</v>
      </c>
      <c r="U3" s="16">
        <f>IF(OR(Q3="S",Q3="F",Q3="RP"),V3,0)</f>
        <v>0</v>
      </c>
      <c r="V3" s="16">
        <f>IF(WEEKDAY(P3,2)&gt;5,0,IF(WEEKDAY(P3,2)=5,$C$42,IF(WEEKDAY(P3,2)=4,$C$41,IF(WEEKDAY(P3,2)=3,$C$40,IF(WEEKDAY(P3,2)=2,$C$39,IF(WEEKDAY(P3,2)=1,$C$38,"PB"))))))</f>
        <v>4</v>
      </c>
      <c r="W3" s="4">
        <f>P33+1</f>
        <v>43556</v>
      </c>
      <c r="X3" s="8"/>
      <c r="Y3" s="16">
        <f t="shared" ref="Y3:Y33" si="9">IF(X3="s",AB3,0)</f>
        <v>0</v>
      </c>
      <c r="Z3" s="16">
        <f t="shared" ref="Z3:Z33" si="10">IF(X3="F",AB3,0)</f>
        <v>0</v>
      </c>
      <c r="AA3" s="16">
        <f t="shared" ref="AA3:AA33" si="11">IF(X3="RP",AB3,0)</f>
        <v>0</v>
      </c>
      <c r="AB3" s="16">
        <f>IF(OR(X3="S",X3="F",X3="RP"),AC3,0)</f>
        <v>0</v>
      </c>
      <c r="AC3" s="16">
        <f>IF(WEEKDAY(W3,2)&gt;5,0,IF(WEEKDAY(W3,2)=5,$C$42,IF(WEEKDAY(W3,2)=4,$C$41,IF(WEEKDAY(W3,2)=3,$C$40,IF(WEEKDAY(W3,2)=2,$C$39,IF(WEEKDAY(W3,2)=1,$C$38,"PB"))))))</f>
        <v>7</v>
      </c>
      <c r="AD3" s="14">
        <f>W32+1</f>
        <v>43586</v>
      </c>
      <c r="AE3" s="15"/>
      <c r="AF3" s="16">
        <f t="shared" ref="AF3:AF33" si="12">IF(AE3="s",AI3,0)</f>
        <v>0</v>
      </c>
      <c r="AG3" s="16">
        <f t="shared" ref="AG3:AG33" si="13">IF(AE3="F",AI3,0)</f>
        <v>0</v>
      </c>
      <c r="AH3" s="16">
        <f t="shared" ref="AH3:AH33" si="14">IF(AE3="RP",AI3,0)</f>
        <v>0</v>
      </c>
      <c r="AI3" s="16">
        <f>IF(OR(AE3="S",AE3="F",AE3="RP"),AJ3,0)</f>
        <v>0</v>
      </c>
      <c r="AJ3" s="16">
        <f>IF(WEEKDAY(AD3,2)&gt;5,0,IF(WEEKDAY(AD3,2)=5,$C$42,IF(WEEKDAY(AD3,2)=4,$C$41,IF(WEEKDAY(AD3,2)=3,$C$40,IF(WEEKDAY(AD3,2)=2,$C$39,IF(WEEKDAY(AD3,2)=1,$C$38,"PB"))))))</f>
        <v>8</v>
      </c>
      <c r="AK3" s="14">
        <f>AD33+1</f>
        <v>43617</v>
      </c>
      <c r="AL3" s="15"/>
      <c r="AM3" s="16">
        <f t="shared" ref="AM3:AM33" si="15">IF(AL3="s",AP3,0)</f>
        <v>0</v>
      </c>
      <c r="AN3" s="16">
        <f t="shared" ref="AN3:AN33" si="16">IF(AL3="F",AP3,0)</f>
        <v>0</v>
      </c>
      <c r="AO3" s="16">
        <f t="shared" ref="AO3:AO33" si="17">IF(AL3="RP",AP3,0)</f>
        <v>0</v>
      </c>
      <c r="AP3" s="16">
        <f>IF(OR(AL3="S",AL3="F",AL3="RP"),AQ3,0)</f>
        <v>0</v>
      </c>
      <c r="AQ3" s="16">
        <f>IF(WEEKDAY(AK3,2)&gt;5,0,IF(WEEKDAY(AK3,2)=5,$C$42,IF(WEEKDAY(AK3,2)=4,$C$41,IF(WEEKDAY(AK3,2)=3,$C$40,IF(WEEKDAY(AK3,2)=2,$C$39,IF(WEEKDAY(AK3,2)=1,$C$38,"PB"))))))</f>
        <v>0</v>
      </c>
      <c r="AR3" s="4">
        <f>AK32+1</f>
        <v>43647</v>
      </c>
      <c r="AS3" s="8"/>
      <c r="AT3" s="16">
        <f t="shared" ref="AT3:AT33" si="18">IF(AS3="s",AW3,0)</f>
        <v>0</v>
      </c>
      <c r="AU3" s="16">
        <f t="shared" ref="AU3:AU33" si="19">IF(AS3="F",AW3,0)</f>
        <v>0</v>
      </c>
      <c r="AV3" s="16">
        <f t="shared" ref="AV3:AV33" si="20">IF(AS3="RP",AW3,0)</f>
        <v>0</v>
      </c>
      <c r="AW3" s="16">
        <f>IF(OR(AS3="S",AS3="F",AS3="RP"),AX3,0)</f>
        <v>0</v>
      </c>
      <c r="AX3" s="16">
        <f>IF(WEEKDAY(AR3,2)&gt;5,0,IF(WEEKDAY(AR3,2)=5,$C$42,IF(WEEKDAY(AR3,2)=4,$C$41,IF(WEEKDAY(AR3,2)=3,$C$40,IF(WEEKDAY(AR3,2)=2,$C$39,IF(WEEKDAY(AR3,2)=1,$C$38,"PB"))))))</f>
        <v>7</v>
      </c>
      <c r="AY3" s="4">
        <f>AR33+1</f>
        <v>43678</v>
      </c>
      <c r="AZ3" s="8"/>
      <c r="BA3" s="16">
        <f t="shared" ref="BA3:BA33" si="21">IF(AZ3="s",BD3,0)</f>
        <v>0</v>
      </c>
      <c r="BB3" s="16">
        <f t="shared" ref="BB3:BB33" si="22">IF(AZ3="F",BD3,0)</f>
        <v>0</v>
      </c>
      <c r="BC3" s="16">
        <f t="shared" ref="BC3:BC33" si="23">IF(AZ3="RP",BD3,0)</f>
        <v>0</v>
      </c>
      <c r="BD3" s="16">
        <f>IF(OR(AZ3="S",AZ3="F",AZ3="RP"),BE3,0)</f>
        <v>0</v>
      </c>
      <c r="BE3" s="16">
        <f>IF(WEEKDAY(AY3,2)&gt;5,0,IF(WEEKDAY(AY3,2)=5,$C$42,IF(WEEKDAY(AY3,2)=4,$C$41,IF(WEEKDAY(AY3,2)=3,$C$40,IF(WEEKDAY(AY3,2)=2,$C$39,IF(WEEKDAY(AY3,2)=1,$C$38,"PB"))))))</f>
        <v>8</v>
      </c>
      <c r="BF3" s="14">
        <f>AY33+1</f>
        <v>43709</v>
      </c>
      <c r="BG3" s="15"/>
      <c r="BH3" s="16">
        <f t="shared" ref="BH3:BH33" si="24">IF(BG3="s",BK3,0)</f>
        <v>0</v>
      </c>
      <c r="BI3" s="16">
        <f t="shared" ref="BI3:BI33" si="25">IF(BG3="F",BK3,0)</f>
        <v>0</v>
      </c>
      <c r="BJ3" s="16">
        <f t="shared" ref="BJ3:BJ33" si="26">IF(BG3="RP",BK3,0)</f>
        <v>0</v>
      </c>
      <c r="BK3" s="16">
        <f t="shared" ref="BK3:BK33" si="27">IF(OR(BG3="S",BG3="F",BG3="RP"),BL3,0)</f>
        <v>0</v>
      </c>
      <c r="BL3" s="16">
        <f>IF(WEEKDAY(BF3,2)&gt;5,0,IF(WEEKDAY(BF3,2)=5,$C$42,IF(WEEKDAY(BF3,2)=4,$C$41,IF(WEEKDAY(BF3,2)=3,$C$40,IF(WEEKDAY(BF3,2)=2,$C$39,IF(WEEKDAY(BF3,2)=1,$C$38,"PB"))))))</f>
        <v>0</v>
      </c>
      <c r="BM3" s="4">
        <f>BF32+1</f>
        <v>43739</v>
      </c>
      <c r="BN3" s="8"/>
      <c r="BO3" s="16">
        <f t="shared" ref="BO3:BO33" si="28">IF(BN3="s",BR3,0)</f>
        <v>0</v>
      </c>
      <c r="BP3" s="16">
        <f t="shared" ref="BP3:BP33" si="29">IF(BN3="F",BR3,0)</f>
        <v>0</v>
      </c>
      <c r="BQ3" s="16">
        <f t="shared" ref="BQ3:BQ33" si="30">IF(BN3="RP",BR3,0)</f>
        <v>0</v>
      </c>
      <c r="BR3" s="16">
        <f>IF(OR(BN3="S",BN3="F",BN3="RP"),BS3,0)</f>
        <v>0</v>
      </c>
      <c r="BS3" s="16">
        <f>IF(WEEKDAY(BM3,2)&gt;5,0,IF(WEEKDAY(BM3,2)=5,$C$42,IF(WEEKDAY(BM3,2)=4,$C$41,IF(WEEKDAY(BM3,2)=3,$C$40,IF(WEEKDAY(BM3,2)=2,$C$39,IF(WEEKDAY(BM3,2)=1,$C$38,"PB"))))))</f>
        <v>8</v>
      </c>
      <c r="BT3" s="14">
        <f>BM33+1</f>
        <v>43770</v>
      </c>
      <c r="BU3" s="15"/>
      <c r="BV3" s="16">
        <f t="shared" ref="BV3:BV33" si="31">IF(BU3="s",BY3,0)</f>
        <v>0</v>
      </c>
      <c r="BW3" s="16">
        <f t="shared" ref="BW3:BW33" si="32">IF(BU3="F",BY3,0)</f>
        <v>0</v>
      </c>
      <c r="BX3" s="16">
        <f t="shared" ref="BX3:BX33" si="33">IF(BU3="RP",BY3,0)</f>
        <v>0</v>
      </c>
      <c r="BY3" s="16">
        <f t="shared" ref="BY3:BY33" si="34">IF(OR(BU3="S",BU3="F",BU3="RP"),BZ3,0)</f>
        <v>0</v>
      </c>
      <c r="BZ3" s="16">
        <f>IF(WEEKDAY(BT3,2)&gt;5,0,IF(WEEKDAY(BT3,2)=5,$C$42,IF(WEEKDAY(BT3,2)=4,$C$41,IF(WEEKDAY(BT3,2)=3,$C$40,IF(WEEKDAY(BT3,2)=2,$C$39,IF(WEEKDAY(BT3,2)=1,$C$38,"PB"))))))</f>
        <v>4</v>
      </c>
      <c r="CA3" s="14">
        <f>BT32+1</f>
        <v>43800</v>
      </c>
      <c r="CB3" s="15"/>
      <c r="CC3" s="16">
        <f t="shared" ref="CC3:CC33" si="35">IF(CB3="s",CF3,0)</f>
        <v>0</v>
      </c>
      <c r="CD3" s="16">
        <f t="shared" ref="CD3:CD33" si="36">IF(CB3="F",CF3,0)</f>
        <v>0</v>
      </c>
      <c r="CE3" s="16">
        <f t="shared" ref="CE3:CE33" si="37">IF(CB3="RP",CF3,0)</f>
        <v>0</v>
      </c>
      <c r="CF3" s="16">
        <f t="shared" ref="CF3:CF33" si="38">IF(OR(CB3="S",CB3="F",CB3="RP"),CG3,0)</f>
        <v>0</v>
      </c>
      <c r="CG3" s="16">
        <f>IF(WEEKDAY(CA3,2)&gt;5,0,IF(WEEKDAY(CA3,2)=5,$C$42,IF(WEEKDAY(CA3,2)=4,$C$41,IF(WEEKDAY(CA3,2)=3,$C$40,IF(WEEKDAY(CA3,2)=2,$C$39,IF(WEEKDAY(CA3,2)=1,$C$38,"PB"))))))</f>
        <v>0</v>
      </c>
    </row>
    <row r="4" spans="2:85" ht="21" customHeight="1" x14ac:dyDescent="0.2">
      <c r="B4" s="4">
        <f t="shared" ref="B4:B33" si="39">B3+1</f>
        <v>43467</v>
      </c>
      <c r="C4" s="8"/>
      <c r="D4" s="16">
        <f t="shared" si="0"/>
        <v>0</v>
      </c>
      <c r="E4" s="16">
        <f t="shared" si="1"/>
        <v>0</v>
      </c>
      <c r="F4" s="16">
        <f t="shared" ref="F4:F33" si="40">IF(C4="RP",G4,0)</f>
        <v>0</v>
      </c>
      <c r="G4" s="16">
        <f>IF(OR(C4="S",C4="F",C4="RP"),H4,0)</f>
        <v>0</v>
      </c>
      <c r="H4" s="16">
        <f>IF(WEEKDAY(B4,2)&gt;5,0,IF(WEEKDAY(B4,2)=5,$C$42,IF(WEEKDAY(B4,2)=4,$C$41,IF(WEEKDAY(B4,2)=3,$C$40,IF(WEEKDAY(B4,2)=2,$C$39,IF(WEEKDAY(B4,2)=1,$C$38,"PB"))))))</f>
        <v>8</v>
      </c>
      <c r="I4" s="14">
        <f t="shared" ref="I4:I30" si="41">I3+1</f>
        <v>43498</v>
      </c>
      <c r="J4" s="15"/>
      <c r="K4" s="16">
        <f t="shared" si="2"/>
        <v>0</v>
      </c>
      <c r="L4" s="16">
        <f t="shared" si="3"/>
        <v>0</v>
      </c>
      <c r="M4" s="16">
        <f t="shared" si="4"/>
        <v>0</v>
      </c>
      <c r="N4" s="16">
        <f t="shared" ref="N4:N33" si="42">IF(OR(J4="S",J4="F",J4="RP"),O4,0)</f>
        <v>0</v>
      </c>
      <c r="O4" s="16">
        <f t="shared" si="5"/>
        <v>0</v>
      </c>
      <c r="P4" s="14">
        <f t="shared" ref="P4:P33" si="43">P3+1</f>
        <v>43526</v>
      </c>
      <c r="Q4" s="15"/>
      <c r="R4" s="16">
        <f t="shared" si="6"/>
        <v>0</v>
      </c>
      <c r="S4" s="16">
        <f t="shared" si="7"/>
        <v>0</v>
      </c>
      <c r="T4" s="16">
        <f t="shared" si="8"/>
        <v>0</v>
      </c>
      <c r="U4" s="16">
        <f t="shared" ref="U4:U33" si="44">IF(OR(Q4="S",Q4="F",Q4="RP"),V4,0)</f>
        <v>0</v>
      </c>
      <c r="V4" s="16">
        <f t="shared" ref="V4:V33" si="45">IF(WEEKDAY(P4,2)&gt;5,0,IF(WEEKDAY(P4,2)=5,$C$42,IF(WEEKDAY(P4,2)=4,$C$41,IF(WEEKDAY(P4,2)=3,$C$40,IF(WEEKDAY(P4,2)=2,$C$39,IF(WEEKDAY(P4,2)=1,$C$38,"PB"))))))</f>
        <v>0</v>
      </c>
      <c r="W4" s="4">
        <f t="shared" ref="W4:W32" si="46">W3+1</f>
        <v>43557</v>
      </c>
      <c r="X4" s="8"/>
      <c r="Y4" s="16">
        <f t="shared" si="9"/>
        <v>0</v>
      </c>
      <c r="Z4" s="16">
        <f t="shared" si="10"/>
        <v>0</v>
      </c>
      <c r="AA4" s="16">
        <f t="shared" si="11"/>
        <v>0</v>
      </c>
      <c r="AB4" s="16">
        <f>IF(OR(X4="S",X4="F",X4="RP"),AC4,0)</f>
        <v>0</v>
      </c>
      <c r="AC4" s="16">
        <f t="shared" ref="AC4:AC33" si="47">IF(WEEKDAY(W4,2)&gt;5,0,IF(WEEKDAY(W4,2)=5,$C$42,IF(WEEKDAY(W4,2)=4,$C$41,IF(WEEKDAY(W4,2)=3,$C$40,IF(WEEKDAY(W4,2)=2,$C$39,IF(WEEKDAY(W4,2)=1,$C$38,"PB"))))))</f>
        <v>8</v>
      </c>
      <c r="AD4" s="4">
        <f t="shared" ref="AD4:AD33" si="48">AD3+1</f>
        <v>43587</v>
      </c>
      <c r="AE4" s="8"/>
      <c r="AF4" s="16">
        <f t="shared" si="12"/>
        <v>0</v>
      </c>
      <c r="AG4" s="16">
        <f t="shared" si="13"/>
        <v>0</v>
      </c>
      <c r="AH4" s="16">
        <f t="shared" si="14"/>
        <v>0</v>
      </c>
      <c r="AI4" s="16">
        <f>IF(OR(AE4="S",AE4="F",AE4="RP"),AJ4,0)</f>
        <v>0</v>
      </c>
      <c r="AJ4" s="16">
        <f t="shared" ref="AJ4:AJ33" si="49">IF(WEEKDAY(AD4,2)&gt;5,0,IF(WEEKDAY(AD4,2)=5,$C$42,IF(WEEKDAY(AD4,2)=4,$C$41,IF(WEEKDAY(AD4,2)=3,$C$40,IF(WEEKDAY(AD4,2)=2,$C$39,IF(WEEKDAY(AD4,2)=1,$C$38,"PB"))))))</f>
        <v>8</v>
      </c>
      <c r="AK4" s="14">
        <f t="shared" ref="AK4:AK32" si="50">AK3+1</f>
        <v>43618</v>
      </c>
      <c r="AL4" s="15"/>
      <c r="AM4" s="16">
        <f t="shared" si="15"/>
        <v>0</v>
      </c>
      <c r="AN4" s="16">
        <f t="shared" si="16"/>
        <v>0</v>
      </c>
      <c r="AO4" s="16">
        <f t="shared" si="17"/>
        <v>0</v>
      </c>
      <c r="AP4" s="16">
        <f t="shared" ref="AP4:AP33" si="51">IF(OR(AL4="S",AL4="F",AL4="RP"),AQ4,0)</f>
        <v>0</v>
      </c>
      <c r="AQ4" s="16">
        <f t="shared" ref="AQ4:AQ33" si="52">IF(WEEKDAY(AK4,2)&gt;5,0,IF(WEEKDAY(AK4,2)=5,$C$42,IF(WEEKDAY(AK4,2)=4,$C$41,IF(WEEKDAY(AK4,2)=3,$C$40,IF(WEEKDAY(AK4,2)=2,$C$39,IF(WEEKDAY(AK4,2)=1,$C$38,"PB"))))))</f>
        <v>0</v>
      </c>
      <c r="AR4" s="4">
        <f t="shared" ref="AR4:AR33" si="53">AR3+1</f>
        <v>43648</v>
      </c>
      <c r="AS4" s="8"/>
      <c r="AT4" s="16">
        <f t="shared" si="18"/>
        <v>0</v>
      </c>
      <c r="AU4" s="16">
        <f t="shared" si="19"/>
        <v>0</v>
      </c>
      <c r="AV4" s="16">
        <f t="shared" si="20"/>
        <v>0</v>
      </c>
      <c r="AW4" s="16">
        <f>IF(OR(AS4="S",AS4="F",AS4="RP"),AX4,0)</f>
        <v>0</v>
      </c>
      <c r="AX4" s="16">
        <f t="shared" ref="AX4:AX33" si="54">IF(WEEKDAY(AR4,2)&gt;5,0,IF(WEEKDAY(AR4,2)=5,$C$42,IF(WEEKDAY(AR4,2)=4,$C$41,IF(WEEKDAY(AR4,2)=3,$C$40,IF(WEEKDAY(AR4,2)=2,$C$39,IF(WEEKDAY(AR4,2)=1,$C$38,"PB"))))))</f>
        <v>8</v>
      </c>
      <c r="AY4" s="4">
        <f t="shared" ref="AY4:AY33" si="55">AY3+1</f>
        <v>43679</v>
      </c>
      <c r="AZ4" s="8"/>
      <c r="BA4" s="16">
        <f t="shared" si="21"/>
        <v>0</v>
      </c>
      <c r="BB4" s="16">
        <f t="shared" si="22"/>
        <v>0</v>
      </c>
      <c r="BC4" s="16">
        <f t="shared" si="23"/>
        <v>0</v>
      </c>
      <c r="BD4" s="16">
        <f t="shared" ref="BD4:BD33" si="56">IF(OR(AZ4="S",AZ4="F",AZ4="RP"),BE4,0)</f>
        <v>0</v>
      </c>
      <c r="BE4" s="16">
        <f t="shared" ref="BE4:BE33" si="57">IF(WEEKDAY(AY4,2)&gt;5,0,IF(WEEKDAY(AY4,2)=5,$C$42,IF(WEEKDAY(AY4,2)=4,$C$41,IF(WEEKDAY(AY4,2)=3,$C$40,IF(WEEKDAY(AY4,2)=2,$C$39,IF(WEEKDAY(AY4,2)=1,$C$38,"PB"))))))</f>
        <v>4</v>
      </c>
      <c r="BF4" s="4">
        <f t="shared" ref="BF4:BF32" si="58">BF3+1</f>
        <v>43710</v>
      </c>
      <c r="BG4" s="8"/>
      <c r="BH4" s="16">
        <f t="shared" si="24"/>
        <v>0</v>
      </c>
      <c r="BI4" s="16">
        <f t="shared" si="25"/>
        <v>0</v>
      </c>
      <c r="BJ4" s="16">
        <f t="shared" si="26"/>
        <v>0</v>
      </c>
      <c r="BK4" s="16">
        <f t="shared" si="27"/>
        <v>0</v>
      </c>
      <c r="BL4" s="16">
        <f t="shared" ref="BL4:BL33" si="59">IF(WEEKDAY(BF4,2)&gt;5,0,IF(WEEKDAY(BF4,2)=5,$C$42,IF(WEEKDAY(BF4,2)=4,$C$41,IF(WEEKDAY(BF4,2)=3,$C$40,IF(WEEKDAY(BF4,2)=2,$C$39,IF(WEEKDAY(BF4,2)=1,$C$38,"PB"))))))</f>
        <v>7</v>
      </c>
      <c r="BM4" s="4">
        <f t="shared" ref="BM4:BM33" si="60">BM3+1</f>
        <v>43740</v>
      </c>
      <c r="BN4" s="8"/>
      <c r="BO4" s="16">
        <f t="shared" si="28"/>
        <v>0</v>
      </c>
      <c r="BP4" s="16">
        <f t="shared" si="29"/>
        <v>0</v>
      </c>
      <c r="BQ4" s="16">
        <f t="shared" si="30"/>
        <v>0</v>
      </c>
      <c r="BR4" s="16">
        <f t="shared" ref="BR4:BR33" si="61">IF(OR(BN4="S",BN4="F",BN4="RP"),BS4,0)</f>
        <v>0</v>
      </c>
      <c r="BS4" s="16">
        <f t="shared" ref="BS4:BS33" si="62">IF(WEEKDAY(BM4,2)&gt;5,0,IF(WEEKDAY(BM4,2)=5,$C$42,IF(WEEKDAY(BM4,2)=4,$C$41,IF(WEEKDAY(BM4,2)=3,$C$40,IF(WEEKDAY(BM4,2)=2,$C$39,IF(WEEKDAY(BM4,2)=1,$C$38,"PB"))))))</f>
        <v>8</v>
      </c>
      <c r="BT4" s="14">
        <f t="shared" ref="BT4:BT32" si="63">BT3+1</f>
        <v>43771</v>
      </c>
      <c r="BU4" s="15"/>
      <c r="BV4" s="16">
        <f t="shared" si="31"/>
        <v>0</v>
      </c>
      <c r="BW4" s="16">
        <f t="shared" si="32"/>
        <v>0</v>
      </c>
      <c r="BX4" s="16">
        <f t="shared" si="33"/>
        <v>0</v>
      </c>
      <c r="BY4" s="16">
        <f t="shared" si="34"/>
        <v>0</v>
      </c>
      <c r="BZ4" s="16">
        <f t="shared" ref="BZ4:BZ33" si="64">IF(WEEKDAY(BT4,2)&gt;5,0,IF(WEEKDAY(BT4,2)=5,$C$42,IF(WEEKDAY(BT4,2)=4,$C$41,IF(WEEKDAY(BT4,2)=3,$C$40,IF(WEEKDAY(BT4,2)=2,$C$39,IF(WEEKDAY(BT4,2)=1,$C$38,"PB"))))))</f>
        <v>0</v>
      </c>
      <c r="CA4" s="4">
        <f t="shared" ref="CA4:CA33" si="65">CA3+1</f>
        <v>43801</v>
      </c>
      <c r="CB4" s="8"/>
      <c r="CC4" s="16">
        <f t="shared" si="35"/>
        <v>0</v>
      </c>
      <c r="CD4" s="16">
        <f t="shared" si="36"/>
        <v>0</v>
      </c>
      <c r="CE4" s="16">
        <f t="shared" si="37"/>
        <v>0</v>
      </c>
      <c r="CF4" s="16">
        <f t="shared" si="38"/>
        <v>0</v>
      </c>
      <c r="CG4" s="16">
        <f t="shared" ref="CG4:CG33" si="66">IF(WEEKDAY(CA4,2)&gt;5,0,IF(WEEKDAY(CA4,2)=5,$C$42,IF(WEEKDAY(CA4,2)=4,$C$41,IF(WEEKDAY(CA4,2)=3,$C$40,IF(WEEKDAY(CA4,2)=2,$C$39,IF(WEEKDAY(CA4,2)=1,$C$38,"PB"))))))</f>
        <v>7</v>
      </c>
    </row>
    <row r="5" spans="2:85" ht="21" customHeight="1" x14ac:dyDescent="0.2">
      <c r="B5" s="4">
        <f t="shared" si="39"/>
        <v>43468</v>
      </c>
      <c r="C5" s="8"/>
      <c r="D5" s="16">
        <f t="shared" si="0"/>
        <v>0</v>
      </c>
      <c r="E5" s="16">
        <f t="shared" si="1"/>
        <v>0</v>
      </c>
      <c r="F5" s="16">
        <f t="shared" si="40"/>
        <v>0</v>
      </c>
      <c r="G5" s="16">
        <f t="shared" ref="G5:G33" si="67">IF(OR(C5="S",C5="F",C5="RP"),H5,0)</f>
        <v>0</v>
      </c>
      <c r="H5" s="16">
        <f t="shared" ref="H5:H33" si="68">IF(WEEKDAY(B5,2)&gt;5,0,IF(WEEKDAY(B5,2)=5,$C$42,IF(WEEKDAY(B5,2)=4,$C$41,IF(WEEKDAY(B5,2)=3,$C$40,IF(WEEKDAY(B5,2)=2,$C$39,IF(WEEKDAY(B5,2)=1,$C$38,"PB"))))))</f>
        <v>8</v>
      </c>
      <c r="I5" s="14">
        <f t="shared" si="41"/>
        <v>43499</v>
      </c>
      <c r="J5" s="15"/>
      <c r="K5" s="16">
        <f t="shared" si="2"/>
        <v>0</v>
      </c>
      <c r="L5" s="16">
        <f t="shared" si="3"/>
        <v>0</v>
      </c>
      <c r="M5" s="16">
        <f t="shared" si="4"/>
        <v>0</v>
      </c>
      <c r="N5" s="16">
        <f t="shared" si="42"/>
        <v>0</v>
      </c>
      <c r="O5" s="16">
        <f t="shared" si="5"/>
        <v>0</v>
      </c>
      <c r="P5" s="14">
        <f t="shared" si="43"/>
        <v>43527</v>
      </c>
      <c r="Q5" s="15"/>
      <c r="R5" s="16">
        <f t="shared" si="6"/>
        <v>0</v>
      </c>
      <c r="S5" s="16">
        <f t="shared" si="7"/>
        <v>0</v>
      </c>
      <c r="T5" s="16">
        <f t="shared" si="8"/>
        <v>0</v>
      </c>
      <c r="U5" s="16">
        <f t="shared" si="44"/>
        <v>0</v>
      </c>
      <c r="V5" s="16">
        <f t="shared" si="45"/>
        <v>0</v>
      </c>
      <c r="W5" s="4">
        <f t="shared" si="46"/>
        <v>43558</v>
      </c>
      <c r="X5" s="8"/>
      <c r="Y5" s="16">
        <f t="shared" si="9"/>
        <v>0</v>
      </c>
      <c r="Z5" s="16">
        <f t="shared" si="10"/>
        <v>0</v>
      </c>
      <c r="AA5" s="16">
        <f t="shared" si="11"/>
        <v>0</v>
      </c>
      <c r="AB5" s="16">
        <f t="shared" ref="AB5:AB33" si="69">IF(OR(X5="S",X5="F",X5="RP"),AC5,0)</f>
        <v>0</v>
      </c>
      <c r="AC5" s="16">
        <f t="shared" si="47"/>
        <v>8</v>
      </c>
      <c r="AD5" s="4">
        <f t="shared" si="48"/>
        <v>43588</v>
      </c>
      <c r="AE5" s="8"/>
      <c r="AF5" s="16">
        <f t="shared" si="12"/>
        <v>0</v>
      </c>
      <c r="AG5" s="16">
        <f t="shared" si="13"/>
        <v>0</v>
      </c>
      <c r="AH5" s="16">
        <f t="shared" si="14"/>
        <v>0</v>
      </c>
      <c r="AI5" s="16">
        <f t="shared" ref="AI5:AI33" si="70">IF(OR(AE5="S",AE5="F",AE5="RP"),AJ5,0)</f>
        <v>0</v>
      </c>
      <c r="AJ5" s="16">
        <f t="shared" si="49"/>
        <v>4</v>
      </c>
      <c r="AK5" s="4">
        <f t="shared" si="50"/>
        <v>43619</v>
      </c>
      <c r="AL5" s="8"/>
      <c r="AM5" s="16">
        <f t="shared" si="15"/>
        <v>0</v>
      </c>
      <c r="AN5" s="16">
        <f t="shared" si="16"/>
        <v>0</v>
      </c>
      <c r="AO5" s="16">
        <f t="shared" si="17"/>
        <v>0</v>
      </c>
      <c r="AP5" s="16">
        <f t="shared" si="51"/>
        <v>0</v>
      </c>
      <c r="AQ5" s="16">
        <f t="shared" si="52"/>
        <v>7</v>
      </c>
      <c r="AR5" s="4">
        <f t="shared" si="53"/>
        <v>43649</v>
      </c>
      <c r="AS5" s="8"/>
      <c r="AT5" s="16">
        <f t="shared" si="18"/>
        <v>0</v>
      </c>
      <c r="AU5" s="16">
        <f t="shared" si="19"/>
        <v>0</v>
      </c>
      <c r="AV5" s="16">
        <f t="shared" si="20"/>
        <v>0</v>
      </c>
      <c r="AW5" s="16">
        <f t="shared" ref="AW5:AW33" si="71">IF(OR(AS5="S",AS5="F",AS5="RP"),AX5,0)</f>
        <v>0</v>
      </c>
      <c r="AX5" s="16">
        <f t="shared" si="54"/>
        <v>8</v>
      </c>
      <c r="AY5" s="14">
        <f t="shared" si="55"/>
        <v>43680</v>
      </c>
      <c r="AZ5" s="15"/>
      <c r="BA5" s="16">
        <f t="shared" si="21"/>
        <v>0</v>
      </c>
      <c r="BB5" s="16">
        <f t="shared" si="22"/>
        <v>0</v>
      </c>
      <c r="BC5" s="16">
        <f t="shared" si="23"/>
        <v>0</v>
      </c>
      <c r="BD5" s="16">
        <f t="shared" si="56"/>
        <v>0</v>
      </c>
      <c r="BE5" s="16">
        <f t="shared" si="57"/>
        <v>0</v>
      </c>
      <c r="BF5" s="4">
        <f t="shared" si="58"/>
        <v>43711</v>
      </c>
      <c r="BG5" s="8"/>
      <c r="BH5" s="16">
        <f t="shared" si="24"/>
        <v>0</v>
      </c>
      <c r="BI5" s="16">
        <f t="shared" si="25"/>
        <v>0</v>
      </c>
      <c r="BJ5" s="16">
        <f t="shared" si="26"/>
        <v>0</v>
      </c>
      <c r="BK5" s="16">
        <f>IF(OR(BG5="S",BG5="F",BG5="RP"),BL5,0)</f>
        <v>0</v>
      </c>
      <c r="BL5" s="16">
        <f t="shared" si="59"/>
        <v>8</v>
      </c>
      <c r="BM5" s="4">
        <f t="shared" si="60"/>
        <v>43741</v>
      </c>
      <c r="BN5" s="8"/>
      <c r="BO5" s="16">
        <f t="shared" si="28"/>
        <v>0</v>
      </c>
      <c r="BP5" s="16">
        <f t="shared" si="29"/>
        <v>0</v>
      </c>
      <c r="BQ5" s="16">
        <f t="shared" si="30"/>
        <v>0</v>
      </c>
      <c r="BR5" s="16">
        <f t="shared" si="61"/>
        <v>0</v>
      </c>
      <c r="BS5" s="16">
        <f t="shared" si="62"/>
        <v>8</v>
      </c>
      <c r="BT5" s="14">
        <f t="shared" si="63"/>
        <v>43772</v>
      </c>
      <c r="BU5" s="15"/>
      <c r="BV5" s="16">
        <f t="shared" si="31"/>
        <v>0</v>
      </c>
      <c r="BW5" s="16">
        <f t="shared" si="32"/>
        <v>0</v>
      </c>
      <c r="BX5" s="16">
        <f t="shared" si="33"/>
        <v>0</v>
      </c>
      <c r="BY5" s="16">
        <f t="shared" si="34"/>
        <v>0</v>
      </c>
      <c r="BZ5" s="16">
        <f t="shared" si="64"/>
        <v>0</v>
      </c>
      <c r="CA5" s="4">
        <f t="shared" si="65"/>
        <v>43802</v>
      </c>
      <c r="CB5" s="8"/>
      <c r="CC5" s="16">
        <f t="shared" si="35"/>
        <v>0</v>
      </c>
      <c r="CD5" s="16">
        <f t="shared" si="36"/>
        <v>0</v>
      </c>
      <c r="CE5" s="16">
        <f t="shared" si="37"/>
        <v>0</v>
      </c>
      <c r="CF5" s="16">
        <f>IF(OR(CB5="S",CB5="F",CB5="RP"),CG5,0)</f>
        <v>0</v>
      </c>
      <c r="CG5" s="16">
        <f t="shared" si="66"/>
        <v>8</v>
      </c>
    </row>
    <row r="6" spans="2:85" ht="21" customHeight="1" x14ac:dyDescent="0.2">
      <c r="B6" s="4">
        <f t="shared" si="39"/>
        <v>43469</v>
      </c>
      <c r="C6" s="8"/>
      <c r="D6" s="16">
        <f t="shared" si="0"/>
        <v>0</v>
      </c>
      <c r="E6" s="16">
        <f t="shared" si="1"/>
        <v>0</v>
      </c>
      <c r="F6" s="16">
        <f t="shared" si="40"/>
        <v>0</v>
      </c>
      <c r="G6" s="16">
        <f t="shared" si="67"/>
        <v>0</v>
      </c>
      <c r="H6" s="16">
        <f t="shared" si="68"/>
        <v>4</v>
      </c>
      <c r="I6" s="4">
        <f t="shared" si="41"/>
        <v>43500</v>
      </c>
      <c r="J6" s="8"/>
      <c r="K6" s="16">
        <f t="shared" si="2"/>
        <v>0</v>
      </c>
      <c r="L6" s="16">
        <f t="shared" si="3"/>
        <v>0</v>
      </c>
      <c r="M6" s="16">
        <f t="shared" si="4"/>
        <v>0</v>
      </c>
      <c r="N6" s="16">
        <f t="shared" si="42"/>
        <v>0</v>
      </c>
      <c r="O6" s="16">
        <f t="shared" si="5"/>
        <v>7</v>
      </c>
      <c r="P6" s="4">
        <f t="shared" si="43"/>
        <v>43528</v>
      </c>
      <c r="Q6" s="8"/>
      <c r="R6" s="16">
        <f t="shared" si="6"/>
        <v>0</v>
      </c>
      <c r="S6" s="16">
        <f t="shared" si="7"/>
        <v>0</v>
      </c>
      <c r="T6" s="16">
        <f t="shared" si="8"/>
        <v>0</v>
      </c>
      <c r="U6" s="16">
        <f t="shared" si="44"/>
        <v>0</v>
      </c>
      <c r="V6" s="16">
        <f t="shared" si="45"/>
        <v>7</v>
      </c>
      <c r="W6" s="4">
        <f t="shared" si="46"/>
        <v>43559</v>
      </c>
      <c r="X6" s="8"/>
      <c r="Y6" s="16">
        <f t="shared" si="9"/>
        <v>0</v>
      </c>
      <c r="Z6" s="16">
        <f t="shared" si="10"/>
        <v>0</v>
      </c>
      <c r="AA6" s="16">
        <f t="shared" si="11"/>
        <v>0</v>
      </c>
      <c r="AB6" s="16">
        <f t="shared" si="69"/>
        <v>0</v>
      </c>
      <c r="AC6" s="16">
        <f t="shared" si="47"/>
        <v>8</v>
      </c>
      <c r="AD6" s="14">
        <f t="shared" si="48"/>
        <v>43589</v>
      </c>
      <c r="AE6" s="15"/>
      <c r="AF6" s="16">
        <f t="shared" si="12"/>
        <v>0</v>
      </c>
      <c r="AG6" s="16">
        <f t="shared" si="13"/>
        <v>0</v>
      </c>
      <c r="AH6" s="16">
        <f t="shared" si="14"/>
        <v>0</v>
      </c>
      <c r="AI6" s="16">
        <f t="shared" si="70"/>
        <v>0</v>
      </c>
      <c r="AJ6" s="16">
        <f t="shared" si="49"/>
        <v>0</v>
      </c>
      <c r="AK6" s="4">
        <f t="shared" si="50"/>
        <v>43620</v>
      </c>
      <c r="AL6" s="8"/>
      <c r="AM6" s="16">
        <f t="shared" si="15"/>
        <v>0</v>
      </c>
      <c r="AN6" s="16">
        <f t="shared" si="16"/>
        <v>0</v>
      </c>
      <c r="AO6" s="16">
        <f t="shared" si="17"/>
        <v>0</v>
      </c>
      <c r="AP6" s="16">
        <f t="shared" si="51"/>
        <v>0</v>
      </c>
      <c r="AQ6" s="16">
        <f t="shared" si="52"/>
        <v>8</v>
      </c>
      <c r="AR6" s="4">
        <f t="shared" si="53"/>
        <v>43650</v>
      </c>
      <c r="AS6" s="8"/>
      <c r="AT6" s="16">
        <f t="shared" si="18"/>
        <v>0</v>
      </c>
      <c r="AU6" s="16">
        <f t="shared" si="19"/>
        <v>0</v>
      </c>
      <c r="AV6" s="16">
        <f t="shared" si="20"/>
        <v>0</v>
      </c>
      <c r="AW6" s="16">
        <f t="shared" si="71"/>
        <v>0</v>
      </c>
      <c r="AX6" s="16">
        <f t="shared" si="54"/>
        <v>8</v>
      </c>
      <c r="AY6" s="14">
        <f t="shared" si="55"/>
        <v>43681</v>
      </c>
      <c r="AZ6" s="15"/>
      <c r="BA6" s="16">
        <f t="shared" si="21"/>
        <v>0</v>
      </c>
      <c r="BB6" s="16">
        <f t="shared" si="22"/>
        <v>0</v>
      </c>
      <c r="BC6" s="16">
        <f t="shared" si="23"/>
        <v>0</v>
      </c>
      <c r="BD6" s="16">
        <f t="shared" si="56"/>
        <v>0</v>
      </c>
      <c r="BE6" s="16">
        <f t="shared" si="57"/>
        <v>0</v>
      </c>
      <c r="BF6" s="4">
        <f t="shared" si="58"/>
        <v>43712</v>
      </c>
      <c r="BG6" s="8"/>
      <c r="BH6" s="16">
        <f t="shared" si="24"/>
        <v>0</v>
      </c>
      <c r="BI6" s="16">
        <f t="shared" si="25"/>
        <v>0</v>
      </c>
      <c r="BJ6" s="16">
        <f t="shared" si="26"/>
        <v>0</v>
      </c>
      <c r="BK6" s="16">
        <f t="shared" si="27"/>
        <v>0</v>
      </c>
      <c r="BL6" s="16">
        <f t="shared" si="59"/>
        <v>8</v>
      </c>
      <c r="BM6" s="4">
        <f t="shared" si="60"/>
        <v>43742</v>
      </c>
      <c r="BN6" s="8"/>
      <c r="BO6" s="16">
        <f t="shared" si="28"/>
        <v>0</v>
      </c>
      <c r="BP6" s="16">
        <f t="shared" si="29"/>
        <v>0</v>
      </c>
      <c r="BQ6" s="16">
        <f t="shared" si="30"/>
        <v>0</v>
      </c>
      <c r="BR6" s="16">
        <f t="shared" si="61"/>
        <v>0</v>
      </c>
      <c r="BS6" s="16">
        <f t="shared" si="62"/>
        <v>4</v>
      </c>
      <c r="BT6" s="4">
        <f t="shared" si="63"/>
        <v>43773</v>
      </c>
      <c r="BU6" s="8"/>
      <c r="BV6" s="16">
        <f t="shared" si="31"/>
        <v>0</v>
      </c>
      <c r="BW6" s="16">
        <f t="shared" si="32"/>
        <v>0</v>
      </c>
      <c r="BX6" s="16">
        <f t="shared" si="33"/>
        <v>0</v>
      </c>
      <c r="BY6" s="16">
        <f t="shared" si="34"/>
        <v>0</v>
      </c>
      <c r="BZ6" s="16">
        <f t="shared" si="64"/>
        <v>7</v>
      </c>
      <c r="CA6" s="4">
        <f t="shared" si="65"/>
        <v>43803</v>
      </c>
      <c r="CB6" s="8"/>
      <c r="CC6" s="16">
        <f t="shared" si="35"/>
        <v>0</v>
      </c>
      <c r="CD6" s="16">
        <f t="shared" si="36"/>
        <v>0</v>
      </c>
      <c r="CE6" s="16">
        <f t="shared" si="37"/>
        <v>0</v>
      </c>
      <c r="CF6" s="16">
        <f t="shared" si="38"/>
        <v>0</v>
      </c>
      <c r="CG6" s="16">
        <f t="shared" si="66"/>
        <v>8</v>
      </c>
    </row>
    <row r="7" spans="2:85" ht="21" customHeight="1" x14ac:dyDescent="0.2">
      <c r="B7" s="14">
        <f t="shared" si="39"/>
        <v>43470</v>
      </c>
      <c r="C7" s="15"/>
      <c r="D7" s="16">
        <f t="shared" si="0"/>
        <v>0</v>
      </c>
      <c r="E7" s="16">
        <f t="shared" si="1"/>
        <v>0</v>
      </c>
      <c r="F7" s="16">
        <f t="shared" si="40"/>
        <v>0</v>
      </c>
      <c r="G7" s="16">
        <f t="shared" si="67"/>
        <v>0</v>
      </c>
      <c r="H7" s="16">
        <f t="shared" si="68"/>
        <v>0</v>
      </c>
      <c r="I7" s="4">
        <f t="shared" si="41"/>
        <v>43501</v>
      </c>
      <c r="J7" s="8"/>
      <c r="K7" s="16">
        <f t="shared" si="2"/>
        <v>0</v>
      </c>
      <c r="L7" s="16">
        <f t="shared" si="3"/>
        <v>0</v>
      </c>
      <c r="M7" s="16">
        <f t="shared" si="4"/>
        <v>0</v>
      </c>
      <c r="N7" s="16">
        <f t="shared" si="42"/>
        <v>0</v>
      </c>
      <c r="O7" s="16">
        <f t="shared" si="5"/>
        <v>8</v>
      </c>
      <c r="P7" s="4">
        <f t="shared" si="43"/>
        <v>43529</v>
      </c>
      <c r="Q7" s="8"/>
      <c r="R7" s="16">
        <f t="shared" si="6"/>
        <v>0</v>
      </c>
      <c r="S7" s="16">
        <f t="shared" si="7"/>
        <v>0</v>
      </c>
      <c r="T7" s="16">
        <f t="shared" si="8"/>
        <v>0</v>
      </c>
      <c r="U7" s="16">
        <f t="shared" si="44"/>
        <v>0</v>
      </c>
      <c r="V7" s="16">
        <f t="shared" si="45"/>
        <v>8</v>
      </c>
      <c r="W7" s="4">
        <f t="shared" si="46"/>
        <v>43560</v>
      </c>
      <c r="X7" s="8"/>
      <c r="Y7" s="16">
        <f t="shared" si="9"/>
        <v>0</v>
      </c>
      <c r="Z7" s="16">
        <f t="shared" si="10"/>
        <v>0</v>
      </c>
      <c r="AA7" s="16">
        <f t="shared" si="11"/>
        <v>0</v>
      </c>
      <c r="AB7" s="16">
        <f t="shared" si="69"/>
        <v>0</v>
      </c>
      <c r="AC7" s="16">
        <f t="shared" si="47"/>
        <v>4</v>
      </c>
      <c r="AD7" s="14">
        <f t="shared" si="48"/>
        <v>43590</v>
      </c>
      <c r="AE7" s="15"/>
      <c r="AF7" s="16">
        <f t="shared" si="12"/>
        <v>0</v>
      </c>
      <c r="AG7" s="16">
        <f t="shared" si="13"/>
        <v>0</v>
      </c>
      <c r="AH7" s="16">
        <f t="shared" si="14"/>
        <v>0</v>
      </c>
      <c r="AI7" s="16">
        <f t="shared" si="70"/>
        <v>0</v>
      </c>
      <c r="AJ7" s="16">
        <f t="shared" si="49"/>
        <v>0</v>
      </c>
      <c r="AK7" s="4">
        <f t="shared" si="50"/>
        <v>43621</v>
      </c>
      <c r="AL7" s="8"/>
      <c r="AM7" s="16">
        <f t="shared" si="15"/>
        <v>0</v>
      </c>
      <c r="AN7" s="16">
        <f t="shared" si="16"/>
        <v>0</v>
      </c>
      <c r="AO7" s="16">
        <f t="shared" si="17"/>
        <v>0</v>
      </c>
      <c r="AP7" s="16">
        <f t="shared" si="51"/>
        <v>0</v>
      </c>
      <c r="AQ7" s="16">
        <f t="shared" si="52"/>
        <v>8</v>
      </c>
      <c r="AR7" s="4">
        <f t="shared" si="53"/>
        <v>43651</v>
      </c>
      <c r="AS7" s="8"/>
      <c r="AT7" s="16">
        <f t="shared" si="18"/>
        <v>0</v>
      </c>
      <c r="AU7" s="16">
        <f t="shared" si="19"/>
        <v>0</v>
      </c>
      <c r="AV7" s="16">
        <f t="shared" si="20"/>
        <v>0</v>
      </c>
      <c r="AW7" s="16">
        <f t="shared" si="71"/>
        <v>0</v>
      </c>
      <c r="AX7" s="16">
        <f t="shared" si="54"/>
        <v>4</v>
      </c>
      <c r="AY7" s="4">
        <f t="shared" si="55"/>
        <v>43682</v>
      </c>
      <c r="AZ7" s="8"/>
      <c r="BA7" s="16">
        <f t="shared" si="21"/>
        <v>0</v>
      </c>
      <c r="BB7" s="16">
        <f t="shared" si="22"/>
        <v>0</v>
      </c>
      <c r="BC7" s="16">
        <f t="shared" si="23"/>
        <v>0</v>
      </c>
      <c r="BD7" s="16">
        <f t="shared" si="56"/>
        <v>0</v>
      </c>
      <c r="BE7" s="16">
        <f t="shared" si="57"/>
        <v>7</v>
      </c>
      <c r="BF7" s="4">
        <f t="shared" si="58"/>
        <v>43713</v>
      </c>
      <c r="BG7" s="8"/>
      <c r="BH7" s="16">
        <f t="shared" si="24"/>
        <v>0</v>
      </c>
      <c r="BI7" s="16">
        <f t="shared" si="25"/>
        <v>0</v>
      </c>
      <c r="BJ7" s="16">
        <f t="shared" si="26"/>
        <v>0</v>
      </c>
      <c r="BK7" s="16">
        <f t="shared" si="27"/>
        <v>0</v>
      </c>
      <c r="BL7" s="16">
        <f t="shared" si="59"/>
        <v>8</v>
      </c>
      <c r="BM7" s="14">
        <f t="shared" si="60"/>
        <v>43743</v>
      </c>
      <c r="BN7" s="15"/>
      <c r="BO7" s="16">
        <f t="shared" si="28"/>
        <v>0</v>
      </c>
      <c r="BP7" s="16">
        <f t="shared" si="29"/>
        <v>0</v>
      </c>
      <c r="BQ7" s="16">
        <f t="shared" si="30"/>
        <v>0</v>
      </c>
      <c r="BR7" s="16">
        <f t="shared" si="61"/>
        <v>0</v>
      </c>
      <c r="BS7" s="16">
        <f t="shared" si="62"/>
        <v>0</v>
      </c>
      <c r="BT7" s="4">
        <f t="shared" si="63"/>
        <v>43774</v>
      </c>
      <c r="BU7" s="8"/>
      <c r="BV7" s="16">
        <f t="shared" si="31"/>
        <v>0</v>
      </c>
      <c r="BW7" s="16">
        <f t="shared" si="32"/>
        <v>0</v>
      </c>
      <c r="BX7" s="16">
        <f t="shared" si="33"/>
        <v>0</v>
      </c>
      <c r="BY7" s="16">
        <f>IF(OR(BU7="S",BU7="F",BU7="RP"),BZ7,0)</f>
        <v>0</v>
      </c>
      <c r="BZ7" s="16">
        <f t="shared" si="64"/>
        <v>8</v>
      </c>
      <c r="CA7" s="4">
        <f t="shared" si="65"/>
        <v>43804</v>
      </c>
      <c r="CB7" s="8"/>
      <c r="CC7" s="16">
        <f t="shared" si="35"/>
        <v>0</v>
      </c>
      <c r="CD7" s="16">
        <f t="shared" si="36"/>
        <v>0</v>
      </c>
      <c r="CE7" s="16">
        <f t="shared" si="37"/>
        <v>0</v>
      </c>
      <c r="CF7" s="16">
        <f t="shared" si="38"/>
        <v>0</v>
      </c>
      <c r="CG7" s="16">
        <f t="shared" si="66"/>
        <v>8</v>
      </c>
    </row>
    <row r="8" spans="2:85" ht="21" customHeight="1" x14ac:dyDescent="0.2">
      <c r="B8" s="14">
        <f t="shared" si="39"/>
        <v>43471</v>
      </c>
      <c r="C8" s="15"/>
      <c r="D8" s="16">
        <f t="shared" si="0"/>
        <v>0</v>
      </c>
      <c r="E8" s="16">
        <f t="shared" si="1"/>
        <v>0</v>
      </c>
      <c r="F8" s="16">
        <f t="shared" si="40"/>
        <v>0</v>
      </c>
      <c r="G8" s="16">
        <f t="shared" si="67"/>
        <v>0</v>
      </c>
      <c r="H8" s="16">
        <f t="shared" si="68"/>
        <v>0</v>
      </c>
      <c r="I8" s="4">
        <f t="shared" si="41"/>
        <v>43502</v>
      </c>
      <c r="J8" s="8"/>
      <c r="K8" s="16">
        <f t="shared" si="2"/>
        <v>0</v>
      </c>
      <c r="L8" s="16">
        <f t="shared" si="3"/>
        <v>0</v>
      </c>
      <c r="M8" s="16">
        <f t="shared" si="4"/>
        <v>0</v>
      </c>
      <c r="N8" s="16">
        <f t="shared" si="42"/>
        <v>0</v>
      </c>
      <c r="O8" s="16">
        <f t="shared" si="5"/>
        <v>8</v>
      </c>
      <c r="P8" s="4">
        <f t="shared" si="43"/>
        <v>43530</v>
      </c>
      <c r="Q8" s="8"/>
      <c r="R8" s="16">
        <f t="shared" si="6"/>
        <v>0</v>
      </c>
      <c r="S8" s="16">
        <f t="shared" si="7"/>
        <v>0</v>
      </c>
      <c r="T8" s="16">
        <f t="shared" si="8"/>
        <v>0</v>
      </c>
      <c r="U8" s="16">
        <f t="shared" si="44"/>
        <v>0</v>
      </c>
      <c r="V8" s="16">
        <f t="shared" si="45"/>
        <v>8</v>
      </c>
      <c r="W8" s="14">
        <f t="shared" si="46"/>
        <v>43561</v>
      </c>
      <c r="X8" s="15"/>
      <c r="Y8" s="16">
        <f t="shared" si="9"/>
        <v>0</v>
      </c>
      <c r="Z8" s="16">
        <f t="shared" si="10"/>
        <v>0</v>
      </c>
      <c r="AA8" s="16">
        <f t="shared" si="11"/>
        <v>0</v>
      </c>
      <c r="AB8" s="16">
        <f t="shared" si="69"/>
        <v>0</v>
      </c>
      <c r="AC8" s="16">
        <f t="shared" si="47"/>
        <v>0</v>
      </c>
      <c r="AD8" s="4">
        <f t="shared" si="48"/>
        <v>43591</v>
      </c>
      <c r="AE8" s="8"/>
      <c r="AF8" s="16">
        <f t="shared" si="12"/>
        <v>0</v>
      </c>
      <c r="AG8" s="16">
        <f t="shared" si="13"/>
        <v>0</v>
      </c>
      <c r="AH8" s="16">
        <f t="shared" si="14"/>
        <v>0</v>
      </c>
      <c r="AI8" s="16">
        <f t="shared" si="70"/>
        <v>0</v>
      </c>
      <c r="AJ8" s="16">
        <f t="shared" si="49"/>
        <v>7</v>
      </c>
      <c r="AK8" s="4">
        <f t="shared" si="50"/>
        <v>43622</v>
      </c>
      <c r="AL8" s="8"/>
      <c r="AM8" s="16">
        <f t="shared" si="15"/>
        <v>0</v>
      </c>
      <c r="AN8" s="16">
        <f t="shared" si="16"/>
        <v>0</v>
      </c>
      <c r="AO8" s="16">
        <f t="shared" si="17"/>
        <v>0</v>
      </c>
      <c r="AP8" s="16">
        <f t="shared" si="51"/>
        <v>0</v>
      </c>
      <c r="AQ8" s="16">
        <f t="shared" si="52"/>
        <v>8</v>
      </c>
      <c r="AR8" s="14">
        <f t="shared" si="53"/>
        <v>43652</v>
      </c>
      <c r="AS8" s="15"/>
      <c r="AT8" s="16">
        <f t="shared" si="18"/>
        <v>0</v>
      </c>
      <c r="AU8" s="16">
        <f t="shared" si="19"/>
        <v>0</v>
      </c>
      <c r="AV8" s="16">
        <f t="shared" si="20"/>
        <v>0</v>
      </c>
      <c r="AW8" s="16">
        <f t="shared" si="71"/>
        <v>0</v>
      </c>
      <c r="AX8" s="16">
        <f t="shared" si="54"/>
        <v>0</v>
      </c>
      <c r="AY8" s="4">
        <f t="shared" si="55"/>
        <v>43683</v>
      </c>
      <c r="AZ8" s="8"/>
      <c r="BA8" s="16">
        <f t="shared" si="21"/>
        <v>0</v>
      </c>
      <c r="BB8" s="16">
        <f t="shared" si="22"/>
        <v>0</v>
      </c>
      <c r="BC8" s="16">
        <f t="shared" si="23"/>
        <v>0</v>
      </c>
      <c r="BD8" s="16">
        <f t="shared" si="56"/>
        <v>0</v>
      </c>
      <c r="BE8" s="16">
        <f t="shared" si="57"/>
        <v>8</v>
      </c>
      <c r="BF8" s="4">
        <f t="shared" si="58"/>
        <v>43714</v>
      </c>
      <c r="BG8" s="8"/>
      <c r="BH8" s="16">
        <f t="shared" si="24"/>
        <v>0</v>
      </c>
      <c r="BI8" s="16">
        <f t="shared" si="25"/>
        <v>0</v>
      </c>
      <c r="BJ8" s="16">
        <f t="shared" si="26"/>
        <v>0</v>
      </c>
      <c r="BK8" s="16">
        <f t="shared" si="27"/>
        <v>0</v>
      </c>
      <c r="BL8" s="16">
        <f t="shared" si="59"/>
        <v>4</v>
      </c>
      <c r="BM8" s="14">
        <f t="shared" si="60"/>
        <v>43744</v>
      </c>
      <c r="BN8" s="15"/>
      <c r="BO8" s="16">
        <f t="shared" si="28"/>
        <v>0</v>
      </c>
      <c r="BP8" s="16">
        <f t="shared" si="29"/>
        <v>0</v>
      </c>
      <c r="BQ8" s="16">
        <f t="shared" si="30"/>
        <v>0</v>
      </c>
      <c r="BR8" s="16">
        <f t="shared" si="61"/>
        <v>0</v>
      </c>
      <c r="BS8" s="16">
        <f t="shared" si="62"/>
        <v>0</v>
      </c>
      <c r="BT8" s="4">
        <f t="shared" si="63"/>
        <v>43775</v>
      </c>
      <c r="BU8" s="8"/>
      <c r="BV8" s="16">
        <f t="shared" si="31"/>
        <v>0</v>
      </c>
      <c r="BW8" s="16">
        <f t="shared" si="32"/>
        <v>0</v>
      </c>
      <c r="BX8" s="16">
        <f t="shared" si="33"/>
        <v>0</v>
      </c>
      <c r="BY8" s="16">
        <f t="shared" si="34"/>
        <v>0</v>
      </c>
      <c r="BZ8" s="16">
        <f t="shared" si="64"/>
        <v>8</v>
      </c>
      <c r="CA8" s="4">
        <f t="shared" si="65"/>
        <v>43805</v>
      </c>
      <c r="CB8" s="8"/>
      <c r="CC8" s="16">
        <f t="shared" si="35"/>
        <v>0</v>
      </c>
      <c r="CD8" s="16">
        <f t="shared" si="36"/>
        <v>0</v>
      </c>
      <c r="CE8" s="16">
        <f t="shared" si="37"/>
        <v>0</v>
      </c>
      <c r="CF8" s="16">
        <f t="shared" si="38"/>
        <v>0</v>
      </c>
      <c r="CG8" s="16">
        <f t="shared" si="66"/>
        <v>4</v>
      </c>
    </row>
    <row r="9" spans="2:85" ht="21" customHeight="1" x14ac:dyDescent="0.2">
      <c r="B9" s="4">
        <f t="shared" si="39"/>
        <v>43472</v>
      </c>
      <c r="C9" s="8"/>
      <c r="D9" s="16">
        <f t="shared" si="0"/>
        <v>0</v>
      </c>
      <c r="E9" s="16">
        <f t="shared" si="1"/>
        <v>0</v>
      </c>
      <c r="F9" s="16">
        <f t="shared" si="40"/>
        <v>0</v>
      </c>
      <c r="G9" s="16">
        <f t="shared" si="67"/>
        <v>0</v>
      </c>
      <c r="H9" s="16">
        <f t="shared" si="68"/>
        <v>7</v>
      </c>
      <c r="I9" s="4">
        <f t="shared" si="41"/>
        <v>43503</v>
      </c>
      <c r="J9" s="8"/>
      <c r="K9" s="16">
        <f t="shared" si="2"/>
        <v>0</v>
      </c>
      <c r="L9" s="16">
        <f t="shared" si="3"/>
        <v>0</v>
      </c>
      <c r="M9" s="16">
        <f t="shared" si="4"/>
        <v>0</v>
      </c>
      <c r="N9" s="16">
        <f t="shared" si="42"/>
        <v>0</v>
      </c>
      <c r="O9" s="16">
        <f t="shared" si="5"/>
        <v>8</v>
      </c>
      <c r="P9" s="4">
        <f t="shared" si="43"/>
        <v>43531</v>
      </c>
      <c r="Q9" s="8"/>
      <c r="R9" s="16">
        <f t="shared" si="6"/>
        <v>0</v>
      </c>
      <c r="S9" s="16">
        <f t="shared" si="7"/>
        <v>0</v>
      </c>
      <c r="T9" s="16">
        <f t="shared" si="8"/>
        <v>0</v>
      </c>
      <c r="U9" s="16">
        <f t="shared" si="44"/>
        <v>0</v>
      </c>
      <c r="V9" s="16">
        <f t="shared" si="45"/>
        <v>8</v>
      </c>
      <c r="W9" s="14">
        <f t="shared" si="46"/>
        <v>43562</v>
      </c>
      <c r="X9" s="15"/>
      <c r="Y9" s="16">
        <f t="shared" si="9"/>
        <v>0</v>
      </c>
      <c r="Z9" s="16">
        <f t="shared" si="10"/>
        <v>0</v>
      </c>
      <c r="AA9" s="16">
        <f t="shared" si="11"/>
        <v>0</v>
      </c>
      <c r="AB9" s="16">
        <f t="shared" si="69"/>
        <v>0</v>
      </c>
      <c r="AC9" s="16">
        <f t="shared" si="47"/>
        <v>0</v>
      </c>
      <c r="AD9" s="4">
        <f t="shared" si="48"/>
        <v>43592</v>
      </c>
      <c r="AE9" s="8"/>
      <c r="AF9" s="16">
        <f t="shared" si="12"/>
        <v>0</v>
      </c>
      <c r="AG9" s="16">
        <f t="shared" si="13"/>
        <v>0</v>
      </c>
      <c r="AH9" s="16">
        <f t="shared" si="14"/>
        <v>0</v>
      </c>
      <c r="AI9" s="16">
        <f t="shared" si="70"/>
        <v>0</v>
      </c>
      <c r="AJ9" s="16">
        <f t="shared" si="49"/>
        <v>8</v>
      </c>
      <c r="AK9" s="4">
        <f t="shared" si="50"/>
        <v>43623</v>
      </c>
      <c r="AL9" s="8"/>
      <c r="AM9" s="16">
        <f t="shared" si="15"/>
        <v>0</v>
      </c>
      <c r="AN9" s="16">
        <f t="shared" si="16"/>
        <v>0</v>
      </c>
      <c r="AO9" s="16">
        <f t="shared" si="17"/>
        <v>0</v>
      </c>
      <c r="AP9" s="16">
        <f t="shared" si="51"/>
        <v>0</v>
      </c>
      <c r="AQ9" s="16">
        <f t="shared" si="52"/>
        <v>4</v>
      </c>
      <c r="AR9" s="14">
        <f t="shared" si="53"/>
        <v>43653</v>
      </c>
      <c r="AS9" s="15"/>
      <c r="AT9" s="16">
        <f t="shared" si="18"/>
        <v>0</v>
      </c>
      <c r="AU9" s="16">
        <f t="shared" si="19"/>
        <v>0</v>
      </c>
      <c r="AV9" s="16">
        <f t="shared" si="20"/>
        <v>0</v>
      </c>
      <c r="AW9" s="16">
        <f t="shared" si="71"/>
        <v>0</v>
      </c>
      <c r="AX9" s="16">
        <f t="shared" si="54"/>
        <v>0</v>
      </c>
      <c r="AY9" s="4">
        <f t="shared" si="55"/>
        <v>43684</v>
      </c>
      <c r="AZ9" s="8"/>
      <c r="BA9" s="16">
        <f t="shared" si="21"/>
        <v>0</v>
      </c>
      <c r="BB9" s="16">
        <f t="shared" si="22"/>
        <v>0</v>
      </c>
      <c r="BC9" s="16">
        <f t="shared" si="23"/>
        <v>0</v>
      </c>
      <c r="BD9" s="16">
        <f t="shared" si="56"/>
        <v>0</v>
      </c>
      <c r="BE9" s="16">
        <f t="shared" si="57"/>
        <v>8</v>
      </c>
      <c r="BF9" s="14">
        <f t="shared" si="58"/>
        <v>43715</v>
      </c>
      <c r="BG9" s="15"/>
      <c r="BH9" s="16">
        <f t="shared" si="24"/>
        <v>0</v>
      </c>
      <c r="BI9" s="16">
        <f t="shared" si="25"/>
        <v>0</v>
      </c>
      <c r="BJ9" s="16">
        <f t="shared" si="26"/>
        <v>0</v>
      </c>
      <c r="BK9" s="16">
        <f t="shared" si="27"/>
        <v>0</v>
      </c>
      <c r="BL9" s="16">
        <f t="shared" si="59"/>
        <v>0</v>
      </c>
      <c r="BM9" s="4">
        <f t="shared" si="60"/>
        <v>43745</v>
      </c>
      <c r="BN9" s="8"/>
      <c r="BO9" s="16">
        <f t="shared" si="28"/>
        <v>0</v>
      </c>
      <c r="BP9" s="16">
        <f t="shared" si="29"/>
        <v>0</v>
      </c>
      <c r="BQ9" s="16">
        <f t="shared" si="30"/>
        <v>0</v>
      </c>
      <c r="BR9" s="16">
        <f t="shared" si="61"/>
        <v>0</v>
      </c>
      <c r="BS9" s="16">
        <f t="shared" si="62"/>
        <v>7</v>
      </c>
      <c r="BT9" s="4">
        <f t="shared" si="63"/>
        <v>43776</v>
      </c>
      <c r="BU9" s="8"/>
      <c r="BV9" s="16">
        <f t="shared" si="31"/>
        <v>0</v>
      </c>
      <c r="BW9" s="16">
        <f t="shared" si="32"/>
        <v>0</v>
      </c>
      <c r="BX9" s="16">
        <f t="shared" si="33"/>
        <v>0</v>
      </c>
      <c r="BY9" s="16">
        <f t="shared" si="34"/>
        <v>0</v>
      </c>
      <c r="BZ9" s="16">
        <f t="shared" si="64"/>
        <v>8</v>
      </c>
      <c r="CA9" s="14">
        <f t="shared" si="65"/>
        <v>43806</v>
      </c>
      <c r="CB9" s="15"/>
      <c r="CC9" s="16">
        <f t="shared" si="35"/>
        <v>0</v>
      </c>
      <c r="CD9" s="16">
        <f t="shared" si="36"/>
        <v>0</v>
      </c>
      <c r="CE9" s="16">
        <f t="shared" si="37"/>
        <v>0</v>
      </c>
      <c r="CF9" s="16">
        <f t="shared" si="38"/>
        <v>0</v>
      </c>
      <c r="CG9" s="16">
        <f t="shared" si="66"/>
        <v>0</v>
      </c>
    </row>
    <row r="10" spans="2:85" ht="21" customHeight="1" x14ac:dyDescent="0.2">
      <c r="B10" s="4">
        <f t="shared" si="39"/>
        <v>43473</v>
      </c>
      <c r="C10" s="8"/>
      <c r="D10" s="16">
        <f t="shared" si="0"/>
        <v>0</v>
      </c>
      <c r="E10" s="16">
        <f t="shared" si="1"/>
        <v>0</v>
      </c>
      <c r="F10" s="16">
        <f t="shared" si="40"/>
        <v>0</v>
      </c>
      <c r="G10" s="16">
        <f t="shared" si="67"/>
        <v>0</v>
      </c>
      <c r="H10" s="16">
        <f t="shared" si="68"/>
        <v>8</v>
      </c>
      <c r="I10" s="4">
        <f t="shared" si="41"/>
        <v>43504</v>
      </c>
      <c r="J10" s="8"/>
      <c r="K10" s="16">
        <f t="shared" si="2"/>
        <v>0</v>
      </c>
      <c r="L10" s="16">
        <f t="shared" si="3"/>
        <v>0</v>
      </c>
      <c r="M10" s="16">
        <f t="shared" si="4"/>
        <v>0</v>
      </c>
      <c r="N10" s="16">
        <f t="shared" si="42"/>
        <v>0</v>
      </c>
      <c r="O10" s="16">
        <f t="shared" si="5"/>
        <v>4</v>
      </c>
      <c r="P10" s="4">
        <f t="shared" si="43"/>
        <v>43532</v>
      </c>
      <c r="Q10" s="8"/>
      <c r="R10" s="16">
        <f t="shared" si="6"/>
        <v>0</v>
      </c>
      <c r="S10" s="16">
        <f t="shared" si="7"/>
        <v>0</v>
      </c>
      <c r="T10" s="16">
        <f t="shared" si="8"/>
        <v>0</v>
      </c>
      <c r="U10" s="16">
        <f t="shared" si="44"/>
        <v>0</v>
      </c>
      <c r="V10" s="16">
        <f t="shared" si="45"/>
        <v>4</v>
      </c>
      <c r="W10" s="4">
        <f t="shared" si="46"/>
        <v>43563</v>
      </c>
      <c r="X10" s="8"/>
      <c r="Y10" s="16">
        <f t="shared" si="9"/>
        <v>0</v>
      </c>
      <c r="Z10" s="16">
        <f t="shared" si="10"/>
        <v>0</v>
      </c>
      <c r="AA10" s="16">
        <f t="shared" si="11"/>
        <v>0</v>
      </c>
      <c r="AB10" s="16">
        <f t="shared" si="69"/>
        <v>0</v>
      </c>
      <c r="AC10" s="16">
        <f t="shared" si="47"/>
        <v>7</v>
      </c>
      <c r="AD10" s="14">
        <f t="shared" si="48"/>
        <v>43593</v>
      </c>
      <c r="AE10" s="15"/>
      <c r="AF10" s="16">
        <f t="shared" si="12"/>
        <v>0</v>
      </c>
      <c r="AG10" s="16">
        <f t="shared" si="13"/>
        <v>0</v>
      </c>
      <c r="AH10" s="16">
        <f t="shared" si="14"/>
        <v>0</v>
      </c>
      <c r="AI10" s="16">
        <f t="shared" si="70"/>
        <v>0</v>
      </c>
      <c r="AJ10" s="16">
        <f t="shared" si="49"/>
        <v>8</v>
      </c>
      <c r="AK10" s="14">
        <f t="shared" si="50"/>
        <v>43624</v>
      </c>
      <c r="AL10" s="15"/>
      <c r="AM10" s="16">
        <f t="shared" si="15"/>
        <v>0</v>
      </c>
      <c r="AN10" s="16">
        <f t="shared" si="16"/>
        <v>0</v>
      </c>
      <c r="AO10" s="16">
        <f t="shared" si="17"/>
        <v>0</v>
      </c>
      <c r="AP10" s="16">
        <f t="shared" si="51"/>
        <v>0</v>
      </c>
      <c r="AQ10" s="16">
        <f t="shared" si="52"/>
        <v>0</v>
      </c>
      <c r="AR10" s="4">
        <f t="shared" si="53"/>
        <v>43654</v>
      </c>
      <c r="AS10" s="8"/>
      <c r="AT10" s="16">
        <f t="shared" si="18"/>
        <v>0</v>
      </c>
      <c r="AU10" s="16">
        <f t="shared" si="19"/>
        <v>0</v>
      </c>
      <c r="AV10" s="16">
        <f t="shared" si="20"/>
        <v>0</v>
      </c>
      <c r="AW10" s="16">
        <f t="shared" si="71"/>
        <v>0</v>
      </c>
      <c r="AX10" s="16">
        <f t="shared" si="54"/>
        <v>7</v>
      </c>
      <c r="AY10" s="4">
        <f t="shared" si="55"/>
        <v>43685</v>
      </c>
      <c r="AZ10" s="8"/>
      <c r="BA10" s="16">
        <f t="shared" si="21"/>
        <v>0</v>
      </c>
      <c r="BB10" s="16">
        <f t="shared" si="22"/>
        <v>0</v>
      </c>
      <c r="BC10" s="16">
        <f t="shared" si="23"/>
        <v>0</v>
      </c>
      <c r="BD10" s="16">
        <f t="shared" si="56"/>
        <v>0</v>
      </c>
      <c r="BE10" s="16">
        <f t="shared" si="57"/>
        <v>8</v>
      </c>
      <c r="BF10" s="14">
        <f t="shared" si="58"/>
        <v>43716</v>
      </c>
      <c r="BG10" s="15"/>
      <c r="BH10" s="16">
        <f t="shared" si="24"/>
        <v>0</v>
      </c>
      <c r="BI10" s="16">
        <f t="shared" si="25"/>
        <v>0</v>
      </c>
      <c r="BJ10" s="16">
        <f t="shared" si="26"/>
        <v>0</v>
      </c>
      <c r="BK10" s="16">
        <f t="shared" si="27"/>
        <v>0</v>
      </c>
      <c r="BL10" s="16">
        <f t="shared" si="59"/>
        <v>0</v>
      </c>
      <c r="BM10" s="4">
        <f t="shared" si="60"/>
        <v>43746</v>
      </c>
      <c r="BN10" s="8"/>
      <c r="BO10" s="16">
        <f t="shared" si="28"/>
        <v>0</v>
      </c>
      <c r="BP10" s="16">
        <f t="shared" si="29"/>
        <v>0</v>
      </c>
      <c r="BQ10" s="16">
        <f t="shared" si="30"/>
        <v>0</v>
      </c>
      <c r="BR10" s="16">
        <f t="shared" si="61"/>
        <v>0</v>
      </c>
      <c r="BS10" s="16">
        <f t="shared" si="62"/>
        <v>8</v>
      </c>
      <c r="BT10" s="4">
        <f t="shared" si="63"/>
        <v>43777</v>
      </c>
      <c r="BU10" s="8"/>
      <c r="BV10" s="16">
        <f t="shared" si="31"/>
        <v>0</v>
      </c>
      <c r="BW10" s="16">
        <f t="shared" si="32"/>
        <v>0</v>
      </c>
      <c r="BX10" s="16">
        <f t="shared" si="33"/>
        <v>0</v>
      </c>
      <c r="BY10" s="16">
        <f t="shared" si="34"/>
        <v>0</v>
      </c>
      <c r="BZ10" s="16">
        <f t="shared" si="64"/>
        <v>4</v>
      </c>
      <c r="CA10" s="14">
        <f t="shared" si="65"/>
        <v>43807</v>
      </c>
      <c r="CB10" s="15"/>
      <c r="CC10" s="16">
        <f t="shared" si="35"/>
        <v>0</v>
      </c>
      <c r="CD10" s="16">
        <f t="shared" si="36"/>
        <v>0</v>
      </c>
      <c r="CE10" s="16">
        <f t="shared" si="37"/>
        <v>0</v>
      </c>
      <c r="CF10" s="16">
        <f t="shared" si="38"/>
        <v>0</v>
      </c>
      <c r="CG10" s="16">
        <f t="shared" si="66"/>
        <v>0</v>
      </c>
    </row>
    <row r="11" spans="2:85" ht="21" customHeight="1" x14ac:dyDescent="0.2">
      <c r="B11" s="4">
        <f t="shared" si="39"/>
        <v>43474</v>
      </c>
      <c r="C11" s="8"/>
      <c r="D11" s="16">
        <f t="shared" si="0"/>
        <v>0</v>
      </c>
      <c r="E11" s="16">
        <f t="shared" si="1"/>
        <v>0</v>
      </c>
      <c r="F11" s="16">
        <f t="shared" si="40"/>
        <v>0</v>
      </c>
      <c r="G11" s="16">
        <f t="shared" si="67"/>
        <v>0</v>
      </c>
      <c r="H11" s="16">
        <f t="shared" si="68"/>
        <v>8</v>
      </c>
      <c r="I11" s="14">
        <f t="shared" si="41"/>
        <v>43505</v>
      </c>
      <c r="J11" s="15"/>
      <c r="K11" s="16">
        <f t="shared" si="2"/>
        <v>0</v>
      </c>
      <c r="L11" s="16">
        <f t="shared" si="3"/>
        <v>0</v>
      </c>
      <c r="M11" s="16">
        <f t="shared" si="4"/>
        <v>0</v>
      </c>
      <c r="N11" s="16">
        <f t="shared" si="42"/>
        <v>0</v>
      </c>
      <c r="O11" s="16">
        <f t="shared" si="5"/>
        <v>0</v>
      </c>
      <c r="P11" s="14">
        <f t="shared" si="43"/>
        <v>43533</v>
      </c>
      <c r="Q11" s="15"/>
      <c r="R11" s="16">
        <f t="shared" si="6"/>
        <v>0</v>
      </c>
      <c r="S11" s="16">
        <f t="shared" si="7"/>
        <v>0</v>
      </c>
      <c r="T11" s="16">
        <f t="shared" si="8"/>
        <v>0</v>
      </c>
      <c r="U11" s="16">
        <f t="shared" si="44"/>
        <v>0</v>
      </c>
      <c r="V11" s="16">
        <f t="shared" si="45"/>
        <v>0</v>
      </c>
      <c r="W11" s="4">
        <f t="shared" si="46"/>
        <v>43564</v>
      </c>
      <c r="X11" s="8"/>
      <c r="Y11" s="16">
        <f t="shared" si="9"/>
        <v>0</v>
      </c>
      <c r="Z11" s="16">
        <f t="shared" si="10"/>
        <v>0</v>
      </c>
      <c r="AA11" s="16">
        <f t="shared" si="11"/>
        <v>0</v>
      </c>
      <c r="AB11" s="16">
        <f t="shared" si="69"/>
        <v>0</v>
      </c>
      <c r="AC11" s="16">
        <f t="shared" si="47"/>
        <v>8</v>
      </c>
      <c r="AD11" s="4">
        <f t="shared" si="48"/>
        <v>43594</v>
      </c>
      <c r="AE11" s="8"/>
      <c r="AF11" s="16">
        <f t="shared" si="12"/>
        <v>0</v>
      </c>
      <c r="AG11" s="16">
        <f t="shared" si="13"/>
        <v>0</v>
      </c>
      <c r="AH11" s="16">
        <f t="shared" si="14"/>
        <v>0</v>
      </c>
      <c r="AI11" s="16">
        <f t="shared" si="70"/>
        <v>0</v>
      </c>
      <c r="AJ11" s="16">
        <f t="shared" si="49"/>
        <v>8</v>
      </c>
      <c r="AK11" s="14">
        <f t="shared" si="50"/>
        <v>43625</v>
      </c>
      <c r="AL11" s="15"/>
      <c r="AM11" s="16">
        <f t="shared" si="15"/>
        <v>0</v>
      </c>
      <c r="AN11" s="16">
        <f t="shared" si="16"/>
        <v>0</v>
      </c>
      <c r="AO11" s="16">
        <f t="shared" si="17"/>
        <v>0</v>
      </c>
      <c r="AP11" s="16">
        <f t="shared" si="51"/>
        <v>0</v>
      </c>
      <c r="AQ11" s="16">
        <f t="shared" si="52"/>
        <v>0</v>
      </c>
      <c r="AR11" s="4">
        <f t="shared" si="53"/>
        <v>43655</v>
      </c>
      <c r="AS11" s="8"/>
      <c r="AT11" s="16">
        <f t="shared" si="18"/>
        <v>0</v>
      </c>
      <c r="AU11" s="16">
        <f t="shared" si="19"/>
        <v>0</v>
      </c>
      <c r="AV11" s="16">
        <f t="shared" si="20"/>
        <v>0</v>
      </c>
      <c r="AW11" s="16">
        <f t="shared" si="71"/>
        <v>0</v>
      </c>
      <c r="AX11" s="16">
        <f t="shared" si="54"/>
        <v>8</v>
      </c>
      <c r="AY11" s="4">
        <f t="shared" si="55"/>
        <v>43686</v>
      </c>
      <c r="AZ11" s="8"/>
      <c r="BA11" s="16">
        <f t="shared" si="21"/>
        <v>0</v>
      </c>
      <c r="BB11" s="16">
        <f t="shared" si="22"/>
        <v>0</v>
      </c>
      <c r="BC11" s="16">
        <f t="shared" si="23"/>
        <v>0</v>
      </c>
      <c r="BD11" s="16">
        <f t="shared" si="56"/>
        <v>0</v>
      </c>
      <c r="BE11" s="16">
        <f t="shared" si="57"/>
        <v>4</v>
      </c>
      <c r="BF11" s="4">
        <f t="shared" si="58"/>
        <v>43717</v>
      </c>
      <c r="BG11" s="8"/>
      <c r="BH11" s="16">
        <f t="shared" si="24"/>
        <v>0</v>
      </c>
      <c r="BI11" s="16">
        <f t="shared" si="25"/>
        <v>0</v>
      </c>
      <c r="BJ11" s="16">
        <f t="shared" si="26"/>
        <v>0</v>
      </c>
      <c r="BK11" s="16">
        <f t="shared" si="27"/>
        <v>0</v>
      </c>
      <c r="BL11" s="16">
        <f t="shared" si="59"/>
        <v>7</v>
      </c>
      <c r="BM11" s="4">
        <f t="shared" si="60"/>
        <v>43747</v>
      </c>
      <c r="BN11" s="8"/>
      <c r="BO11" s="16">
        <f t="shared" si="28"/>
        <v>0</v>
      </c>
      <c r="BP11" s="16">
        <f t="shared" si="29"/>
        <v>0</v>
      </c>
      <c r="BQ11" s="16">
        <f t="shared" si="30"/>
        <v>0</v>
      </c>
      <c r="BR11" s="16">
        <f t="shared" si="61"/>
        <v>0</v>
      </c>
      <c r="BS11" s="16">
        <f t="shared" si="62"/>
        <v>8</v>
      </c>
      <c r="BT11" s="14">
        <f t="shared" si="63"/>
        <v>43778</v>
      </c>
      <c r="BU11" s="15"/>
      <c r="BV11" s="16">
        <f t="shared" si="31"/>
        <v>0</v>
      </c>
      <c r="BW11" s="16">
        <f t="shared" si="32"/>
        <v>0</v>
      </c>
      <c r="BX11" s="16">
        <f t="shared" si="33"/>
        <v>0</v>
      </c>
      <c r="BY11" s="16">
        <f t="shared" si="34"/>
        <v>0</v>
      </c>
      <c r="BZ11" s="16">
        <f t="shared" si="64"/>
        <v>0</v>
      </c>
      <c r="CA11" s="4">
        <f t="shared" si="65"/>
        <v>43808</v>
      </c>
      <c r="CB11" s="8"/>
      <c r="CC11" s="16">
        <f t="shared" si="35"/>
        <v>0</v>
      </c>
      <c r="CD11" s="16">
        <f t="shared" si="36"/>
        <v>0</v>
      </c>
      <c r="CE11" s="16">
        <f t="shared" si="37"/>
        <v>0</v>
      </c>
      <c r="CF11" s="16">
        <f t="shared" si="38"/>
        <v>0</v>
      </c>
      <c r="CG11" s="16">
        <f t="shared" si="66"/>
        <v>7</v>
      </c>
    </row>
    <row r="12" spans="2:85" ht="21" customHeight="1" x14ac:dyDescent="0.2">
      <c r="B12" s="4">
        <f t="shared" si="39"/>
        <v>43475</v>
      </c>
      <c r="C12" s="8"/>
      <c r="D12" s="16">
        <f t="shared" si="0"/>
        <v>0</v>
      </c>
      <c r="E12" s="16">
        <f t="shared" si="1"/>
        <v>0</v>
      </c>
      <c r="F12" s="16">
        <f t="shared" si="40"/>
        <v>0</v>
      </c>
      <c r="G12" s="16">
        <f t="shared" si="67"/>
        <v>0</v>
      </c>
      <c r="H12" s="16">
        <f t="shared" si="68"/>
        <v>8</v>
      </c>
      <c r="I12" s="14">
        <f t="shared" si="41"/>
        <v>43506</v>
      </c>
      <c r="J12" s="15"/>
      <c r="K12" s="16">
        <f t="shared" si="2"/>
        <v>0</v>
      </c>
      <c r="L12" s="16">
        <f t="shared" si="3"/>
        <v>0</v>
      </c>
      <c r="M12" s="16">
        <f t="shared" si="4"/>
        <v>0</v>
      </c>
      <c r="N12" s="16">
        <f t="shared" si="42"/>
        <v>0</v>
      </c>
      <c r="O12" s="16">
        <f t="shared" si="5"/>
        <v>0</v>
      </c>
      <c r="P12" s="14">
        <f t="shared" si="43"/>
        <v>43534</v>
      </c>
      <c r="Q12" s="15"/>
      <c r="R12" s="16">
        <f t="shared" si="6"/>
        <v>0</v>
      </c>
      <c r="S12" s="16">
        <f t="shared" si="7"/>
        <v>0</v>
      </c>
      <c r="T12" s="16">
        <f t="shared" si="8"/>
        <v>0</v>
      </c>
      <c r="U12" s="16">
        <f t="shared" si="44"/>
        <v>0</v>
      </c>
      <c r="V12" s="16">
        <f t="shared" si="45"/>
        <v>0</v>
      </c>
      <c r="W12" s="4">
        <f t="shared" si="46"/>
        <v>43565</v>
      </c>
      <c r="X12" s="8"/>
      <c r="Y12" s="16">
        <f t="shared" si="9"/>
        <v>0</v>
      </c>
      <c r="Z12" s="16">
        <f t="shared" si="10"/>
        <v>0</v>
      </c>
      <c r="AA12" s="16">
        <f t="shared" si="11"/>
        <v>0</v>
      </c>
      <c r="AB12" s="16">
        <f t="shared" si="69"/>
        <v>0</v>
      </c>
      <c r="AC12" s="16">
        <f t="shared" si="47"/>
        <v>8</v>
      </c>
      <c r="AD12" s="4">
        <f t="shared" si="48"/>
        <v>43595</v>
      </c>
      <c r="AE12" s="8"/>
      <c r="AF12" s="16">
        <f t="shared" si="12"/>
        <v>0</v>
      </c>
      <c r="AG12" s="16">
        <f t="shared" si="13"/>
        <v>0</v>
      </c>
      <c r="AH12" s="16">
        <f t="shared" si="14"/>
        <v>0</v>
      </c>
      <c r="AI12" s="16">
        <f t="shared" si="70"/>
        <v>0</v>
      </c>
      <c r="AJ12" s="16">
        <f t="shared" si="49"/>
        <v>4</v>
      </c>
      <c r="AK12" s="14">
        <f t="shared" si="50"/>
        <v>43626</v>
      </c>
      <c r="AL12" s="15"/>
      <c r="AM12" s="16">
        <f t="shared" si="15"/>
        <v>0</v>
      </c>
      <c r="AN12" s="16">
        <f t="shared" si="16"/>
        <v>0</v>
      </c>
      <c r="AO12" s="16">
        <f t="shared" si="17"/>
        <v>0</v>
      </c>
      <c r="AP12" s="16">
        <f t="shared" si="51"/>
        <v>0</v>
      </c>
      <c r="AQ12" s="16">
        <f t="shared" si="52"/>
        <v>7</v>
      </c>
      <c r="AR12" s="4">
        <f t="shared" si="53"/>
        <v>43656</v>
      </c>
      <c r="AS12" s="8"/>
      <c r="AT12" s="16">
        <f t="shared" si="18"/>
        <v>0</v>
      </c>
      <c r="AU12" s="16">
        <f t="shared" si="19"/>
        <v>0</v>
      </c>
      <c r="AV12" s="16">
        <f t="shared" si="20"/>
        <v>0</v>
      </c>
      <c r="AW12" s="16">
        <f t="shared" si="71"/>
        <v>0</v>
      </c>
      <c r="AX12" s="16">
        <f t="shared" si="54"/>
        <v>8</v>
      </c>
      <c r="AY12" s="14">
        <f t="shared" si="55"/>
        <v>43687</v>
      </c>
      <c r="AZ12" s="15"/>
      <c r="BA12" s="16">
        <f t="shared" si="21"/>
        <v>0</v>
      </c>
      <c r="BB12" s="16">
        <f t="shared" si="22"/>
        <v>0</v>
      </c>
      <c r="BC12" s="16">
        <f t="shared" si="23"/>
        <v>0</v>
      </c>
      <c r="BD12" s="16">
        <f t="shared" si="56"/>
        <v>0</v>
      </c>
      <c r="BE12" s="16">
        <f t="shared" si="57"/>
        <v>0</v>
      </c>
      <c r="BF12" s="4">
        <f t="shared" si="58"/>
        <v>43718</v>
      </c>
      <c r="BG12" s="8"/>
      <c r="BH12" s="16">
        <f t="shared" si="24"/>
        <v>0</v>
      </c>
      <c r="BI12" s="16">
        <f t="shared" si="25"/>
        <v>0</v>
      </c>
      <c r="BJ12" s="16">
        <f t="shared" si="26"/>
        <v>0</v>
      </c>
      <c r="BK12" s="16">
        <f t="shared" si="27"/>
        <v>0</v>
      </c>
      <c r="BL12" s="16">
        <f t="shared" si="59"/>
        <v>8</v>
      </c>
      <c r="BM12" s="4">
        <f t="shared" si="60"/>
        <v>43748</v>
      </c>
      <c r="BN12" s="8"/>
      <c r="BO12" s="16">
        <f t="shared" si="28"/>
        <v>0</v>
      </c>
      <c r="BP12" s="16">
        <f t="shared" si="29"/>
        <v>0</v>
      </c>
      <c r="BQ12" s="16">
        <f t="shared" si="30"/>
        <v>0</v>
      </c>
      <c r="BR12" s="16">
        <f t="shared" si="61"/>
        <v>0</v>
      </c>
      <c r="BS12" s="16">
        <f t="shared" si="62"/>
        <v>8</v>
      </c>
      <c r="BT12" s="14">
        <f t="shared" si="63"/>
        <v>43779</v>
      </c>
      <c r="BU12" s="15"/>
      <c r="BV12" s="16">
        <f t="shared" si="31"/>
        <v>0</v>
      </c>
      <c r="BW12" s="16">
        <f t="shared" si="32"/>
        <v>0</v>
      </c>
      <c r="BX12" s="16">
        <f t="shared" si="33"/>
        <v>0</v>
      </c>
      <c r="BY12" s="16">
        <f t="shared" si="34"/>
        <v>0</v>
      </c>
      <c r="BZ12" s="16">
        <f t="shared" si="64"/>
        <v>0</v>
      </c>
      <c r="CA12" s="4">
        <f t="shared" si="65"/>
        <v>43809</v>
      </c>
      <c r="CB12" s="8"/>
      <c r="CC12" s="16">
        <f t="shared" si="35"/>
        <v>0</v>
      </c>
      <c r="CD12" s="16">
        <f t="shared" si="36"/>
        <v>0</v>
      </c>
      <c r="CE12" s="16">
        <f t="shared" si="37"/>
        <v>0</v>
      </c>
      <c r="CF12" s="16">
        <f t="shared" si="38"/>
        <v>0</v>
      </c>
      <c r="CG12" s="16">
        <f t="shared" si="66"/>
        <v>8</v>
      </c>
    </row>
    <row r="13" spans="2:85" ht="21" customHeight="1" x14ac:dyDescent="0.2">
      <c r="B13" s="4">
        <f t="shared" si="39"/>
        <v>43476</v>
      </c>
      <c r="C13" s="8"/>
      <c r="D13" s="16">
        <f t="shared" si="0"/>
        <v>0</v>
      </c>
      <c r="E13" s="16">
        <f t="shared" si="1"/>
        <v>0</v>
      </c>
      <c r="F13" s="16">
        <f t="shared" si="40"/>
        <v>0</v>
      </c>
      <c r="G13" s="16">
        <f t="shared" si="67"/>
        <v>0</v>
      </c>
      <c r="H13" s="16">
        <f t="shared" si="68"/>
        <v>4</v>
      </c>
      <c r="I13" s="4">
        <f t="shared" si="41"/>
        <v>43507</v>
      </c>
      <c r="J13" s="8"/>
      <c r="K13" s="16">
        <f t="shared" si="2"/>
        <v>0</v>
      </c>
      <c r="L13" s="16">
        <f t="shared" si="3"/>
        <v>0</v>
      </c>
      <c r="M13" s="16">
        <f t="shared" si="4"/>
        <v>0</v>
      </c>
      <c r="N13" s="16">
        <f t="shared" si="42"/>
        <v>0</v>
      </c>
      <c r="O13" s="16">
        <f t="shared" si="5"/>
        <v>7</v>
      </c>
      <c r="P13" s="4">
        <f t="shared" si="43"/>
        <v>43535</v>
      </c>
      <c r="Q13" s="8"/>
      <c r="R13" s="16">
        <f t="shared" si="6"/>
        <v>0</v>
      </c>
      <c r="S13" s="16">
        <f t="shared" si="7"/>
        <v>0</v>
      </c>
      <c r="T13" s="16">
        <f t="shared" si="8"/>
        <v>0</v>
      </c>
      <c r="U13" s="16">
        <f t="shared" si="44"/>
        <v>0</v>
      </c>
      <c r="V13" s="16">
        <f t="shared" si="45"/>
        <v>7</v>
      </c>
      <c r="W13" s="4">
        <f t="shared" si="46"/>
        <v>43566</v>
      </c>
      <c r="X13" s="8"/>
      <c r="Y13" s="16">
        <f t="shared" si="9"/>
        <v>0</v>
      </c>
      <c r="Z13" s="16">
        <f t="shared" si="10"/>
        <v>0</v>
      </c>
      <c r="AA13" s="16">
        <f t="shared" si="11"/>
        <v>0</v>
      </c>
      <c r="AB13" s="16">
        <f t="shared" si="69"/>
        <v>0</v>
      </c>
      <c r="AC13" s="16">
        <f t="shared" si="47"/>
        <v>8</v>
      </c>
      <c r="AD13" s="14">
        <f t="shared" si="48"/>
        <v>43596</v>
      </c>
      <c r="AE13" s="15"/>
      <c r="AF13" s="16">
        <f t="shared" si="12"/>
        <v>0</v>
      </c>
      <c r="AG13" s="16">
        <f t="shared" si="13"/>
        <v>0</v>
      </c>
      <c r="AH13" s="16">
        <f t="shared" si="14"/>
        <v>0</v>
      </c>
      <c r="AI13" s="16">
        <f t="shared" si="70"/>
        <v>0</v>
      </c>
      <c r="AJ13" s="16">
        <f t="shared" si="49"/>
        <v>0</v>
      </c>
      <c r="AK13" s="4">
        <f t="shared" si="50"/>
        <v>43627</v>
      </c>
      <c r="AL13" s="8"/>
      <c r="AM13" s="16">
        <f t="shared" si="15"/>
        <v>0</v>
      </c>
      <c r="AN13" s="16">
        <f t="shared" si="16"/>
        <v>0</v>
      </c>
      <c r="AO13" s="16">
        <f t="shared" si="17"/>
        <v>0</v>
      </c>
      <c r="AP13" s="16">
        <f t="shared" si="51"/>
        <v>0</v>
      </c>
      <c r="AQ13" s="16">
        <f t="shared" si="52"/>
        <v>8</v>
      </c>
      <c r="AR13" s="4">
        <f t="shared" si="53"/>
        <v>43657</v>
      </c>
      <c r="AS13" s="8"/>
      <c r="AT13" s="16">
        <f t="shared" si="18"/>
        <v>0</v>
      </c>
      <c r="AU13" s="16">
        <f t="shared" si="19"/>
        <v>0</v>
      </c>
      <c r="AV13" s="16">
        <f t="shared" si="20"/>
        <v>0</v>
      </c>
      <c r="AW13" s="16">
        <f t="shared" si="71"/>
        <v>0</v>
      </c>
      <c r="AX13" s="16">
        <f t="shared" si="54"/>
        <v>8</v>
      </c>
      <c r="AY13" s="14">
        <f t="shared" si="55"/>
        <v>43688</v>
      </c>
      <c r="AZ13" s="15"/>
      <c r="BA13" s="16">
        <f t="shared" si="21"/>
        <v>0</v>
      </c>
      <c r="BB13" s="16">
        <f t="shared" si="22"/>
        <v>0</v>
      </c>
      <c r="BC13" s="16">
        <f t="shared" si="23"/>
        <v>0</v>
      </c>
      <c r="BD13" s="16">
        <f t="shared" si="56"/>
        <v>0</v>
      </c>
      <c r="BE13" s="16">
        <f t="shared" si="57"/>
        <v>0</v>
      </c>
      <c r="BF13" s="4">
        <f t="shared" si="58"/>
        <v>43719</v>
      </c>
      <c r="BG13" s="8"/>
      <c r="BH13" s="16">
        <f t="shared" si="24"/>
        <v>0</v>
      </c>
      <c r="BI13" s="16">
        <f t="shared" si="25"/>
        <v>0</v>
      </c>
      <c r="BJ13" s="16">
        <f t="shared" si="26"/>
        <v>0</v>
      </c>
      <c r="BK13" s="16">
        <f t="shared" si="27"/>
        <v>0</v>
      </c>
      <c r="BL13" s="16">
        <f t="shared" si="59"/>
        <v>8</v>
      </c>
      <c r="BM13" s="4">
        <f t="shared" si="60"/>
        <v>43749</v>
      </c>
      <c r="BN13" s="8"/>
      <c r="BO13" s="16">
        <f t="shared" si="28"/>
        <v>0</v>
      </c>
      <c r="BP13" s="16">
        <f t="shared" si="29"/>
        <v>0</v>
      </c>
      <c r="BQ13" s="16">
        <f t="shared" si="30"/>
        <v>0</v>
      </c>
      <c r="BR13" s="16">
        <f t="shared" si="61"/>
        <v>0</v>
      </c>
      <c r="BS13" s="16">
        <f t="shared" si="62"/>
        <v>4</v>
      </c>
      <c r="BT13" s="14">
        <f t="shared" si="63"/>
        <v>43780</v>
      </c>
      <c r="BU13" s="15"/>
      <c r="BV13" s="16">
        <f t="shared" si="31"/>
        <v>0</v>
      </c>
      <c r="BW13" s="16">
        <f t="shared" si="32"/>
        <v>0</v>
      </c>
      <c r="BX13" s="16">
        <f t="shared" si="33"/>
        <v>0</v>
      </c>
      <c r="BY13" s="16">
        <f t="shared" si="34"/>
        <v>0</v>
      </c>
      <c r="BZ13" s="16">
        <f t="shared" si="64"/>
        <v>7</v>
      </c>
      <c r="CA13" s="4">
        <f t="shared" si="65"/>
        <v>43810</v>
      </c>
      <c r="CB13" s="8"/>
      <c r="CC13" s="16">
        <f t="shared" si="35"/>
        <v>0</v>
      </c>
      <c r="CD13" s="16">
        <f t="shared" si="36"/>
        <v>0</v>
      </c>
      <c r="CE13" s="16">
        <f t="shared" si="37"/>
        <v>0</v>
      </c>
      <c r="CF13" s="16">
        <f t="shared" si="38"/>
        <v>0</v>
      </c>
      <c r="CG13" s="16">
        <f t="shared" si="66"/>
        <v>8</v>
      </c>
    </row>
    <row r="14" spans="2:85" ht="21" customHeight="1" x14ac:dyDescent="0.2">
      <c r="B14" s="14">
        <f t="shared" si="39"/>
        <v>43477</v>
      </c>
      <c r="C14" s="15"/>
      <c r="D14" s="16">
        <f t="shared" si="0"/>
        <v>0</v>
      </c>
      <c r="E14" s="16">
        <f t="shared" si="1"/>
        <v>0</v>
      </c>
      <c r="F14" s="16">
        <f t="shared" si="40"/>
        <v>0</v>
      </c>
      <c r="G14" s="16">
        <f t="shared" si="67"/>
        <v>0</v>
      </c>
      <c r="H14" s="16">
        <f t="shared" si="68"/>
        <v>0</v>
      </c>
      <c r="I14" s="4">
        <f t="shared" si="41"/>
        <v>43508</v>
      </c>
      <c r="J14" s="8"/>
      <c r="K14" s="16">
        <f t="shared" si="2"/>
        <v>0</v>
      </c>
      <c r="L14" s="16">
        <f t="shared" si="3"/>
        <v>0</v>
      </c>
      <c r="M14" s="16">
        <f t="shared" si="4"/>
        <v>0</v>
      </c>
      <c r="N14" s="16">
        <f t="shared" si="42"/>
        <v>0</v>
      </c>
      <c r="O14" s="16">
        <f t="shared" si="5"/>
        <v>8</v>
      </c>
      <c r="P14" s="4">
        <f t="shared" si="43"/>
        <v>43536</v>
      </c>
      <c r="Q14" s="8"/>
      <c r="R14" s="16">
        <f t="shared" si="6"/>
        <v>0</v>
      </c>
      <c r="S14" s="16">
        <f t="shared" si="7"/>
        <v>0</v>
      </c>
      <c r="T14" s="16">
        <f t="shared" si="8"/>
        <v>0</v>
      </c>
      <c r="U14" s="16">
        <f t="shared" si="44"/>
        <v>0</v>
      </c>
      <c r="V14" s="16">
        <f t="shared" si="45"/>
        <v>8</v>
      </c>
      <c r="W14" s="4">
        <f t="shared" si="46"/>
        <v>43567</v>
      </c>
      <c r="X14" s="8"/>
      <c r="Y14" s="16">
        <f t="shared" si="9"/>
        <v>0</v>
      </c>
      <c r="Z14" s="16">
        <f t="shared" si="10"/>
        <v>0</v>
      </c>
      <c r="AA14" s="16">
        <f t="shared" si="11"/>
        <v>0</v>
      </c>
      <c r="AB14" s="16">
        <f t="shared" si="69"/>
        <v>0</v>
      </c>
      <c r="AC14" s="16">
        <f t="shared" si="47"/>
        <v>4</v>
      </c>
      <c r="AD14" s="14">
        <f t="shared" si="48"/>
        <v>43597</v>
      </c>
      <c r="AE14" s="15"/>
      <c r="AF14" s="16">
        <f t="shared" si="12"/>
        <v>0</v>
      </c>
      <c r="AG14" s="16">
        <f t="shared" si="13"/>
        <v>0</v>
      </c>
      <c r="AH14" s="16">
        <f t="shared" si="14"/>
        <v>0</v>
      </c>
      <c r="AI14" s="16">
        <f t="shared" si="70"/>
        <v>0</v>
      </c>
      <c r="AJ14" s="16">
        <f t="shared" si="49"/>
        <v>0</v>
      </c>
      <c r="AK14" s="4">
        <f t="shared" si="50"/>
        <v>43628</v>
      </c>
      <c r="AL14" s="8"/>
      <c r="AM14" s="16">
        <f t="shared" si="15"/>
        <v>0</v>
      </c>
      <c r="AN14" s="16">
        <f t="shared" si="16"/>
        <v>0</v>
      </c>
      <c r="AO14" s="16">
        <f t="shared" si="17"/>
        <v>0</v>
      </c>
      <c r="AP14" s="16">
        <f t="shared" si="51"/>
        <v>0</v>
      </c>
      <c r="AQ14" s="16">
        <f t="shared" si="52"/>
        <v>8</v>
      </c>
      <c r="AR14" s="4">
        <f t="shared" si="53"/>
        <v>43658</v>
      </c>
      <c r="AS14" s="8"/>
      <c r="AT14" s="16">
        <f t="shared" si="18"/>
        <v>0</v>
      </c>
      <c r="AU14" s="16">
        <f t="shared" si="19"/>
        <v>0</v>
      </c>
      <c r="AV14" s="16">
        <f t="shared" si="20"/>
        <v>0</v>
      </c>
      <c r="AW14" s="16">
        <f t="shared" si="71"/>
        <v>0</v>
      </c>
      <c r="AX14" s="16">
        <f t="shared" si="54"/>
        <v>4</v>
      </c>
      <c r="AY14" s="4">
        <f t="shared" si="55"/>
        <v>43689</v>
      </c>
      <c r="AZ14" s="8"/>
      <c r="BA14" s="16">
        <f t="shared" si="21"/>
        <v>0</v>
      </c>
      <c r="BB14" s="16">
        <f t="shared" si="22"/>
        <v>0</v>
      </c>
      <c r="BC14" s="16">
        <f t="shared" si="23"/>
        <v>0</v>
      </c>
      <c r="BD14" s="16">
        <f t="shared" si="56"/>
        <v>0</v>
      </c>
      <c r="BE14" s="16">
        <f t="shared" si="57"/>
        <v>7</v>
      </c>
      <c r="BF14" s="4">
        <f t="shared" si="58"/>
        <v>43720</v>
      </c>
      <c r="BG14" s="8"/>
      <c r="BH14" s="16">
        <f t="shared" si="24"/>
        <v>0</v>
      </c>
      <c r="BI14" s="16">
        <f t="shared" si="25"/>
        <v>0</v>
      </c>
      <c r="BJ14" s="16">
        <f t="shared" si="26"/>
        <v>0</v>
      </c>
      <c r="BK14" s="16">
        <f t="shared" si="27"/>
        <v>0</v>
      </c>
      <c r="BL14" s="16">
        <f t="shared" si="59"/>
        <v>8</v>
      </c>
      <c r="BM14" s="14">
        <f t="shared" si="60"/>
        <v>43750</v>
      </c>
      <c r="BN14" s="15"/>
      <c r="BO14" s="16">
        <f t="shared" si="28"/>
        <v>0</v>
      </c>
      <c r="BP14" s="16">
        <f t="shared" si="29"/>
        <v>0</v>
      </c>
      <c r="BQ14" s="16">
        <f t="shared" si="30"/>
        <v>0</v>
      </c>
      <c r="BR14" s="16">
        <f t="shared" si="61"/>
        <v>0</v>
      </c>
      <c r="BS14" s="16">
        <f t="shared" si="62"/>
        <v>0</v>
      </c>
      <c r="BT14" s="4">
        <f t="shared" si="63"/>
        <v>43781</v>
      </c>
      <c r="BU14" s="8"/>
      <c r="BV14" s="16">
        <f t="shared" si="31"/>
        <v>0</v>
      </c>
      <c r="BW14" s="16">
        <f t="shared" si="32"/>
        <v>0</v>
      </c>
      <c r="BX14" s="16">
        <f t="shared" si="33"/>
        <v>0</v>
      </c>
      <c r="BY14" s="16">
        <f t="shared" si="34"/>
        <v>0</v>
      </c>
      <c r="BZ14" s="16">
        <f t="shared" si="64"/>
        <v>8</v>
      </c>
      <c r="CA14" s="4">
        <f t="shared" si="65"/>
        <v>43811</v>
      </c>
      <c r="CB14" s="8"/>
      <c r="CC14" s="16">
        <f t="shared" si="35"/>
        <v>0</v>
      </c>
      <c r="CD14" s="16">
        <f t="shared" si="36"/>
        <v>0</v>
      </c>
      <c r="CE14" s="16">
        <f t="shared" si="37"/>
        <v>0</v>
      </c>
      <c r="CF14" s="16">
        <f t="shared" si="38"/>
        <v>0</v>
      </c>
      <c r="CG14" s="16">
        <f t="shared" si="66"/>
        <v>8</v>
      </c>
    </row>
    <row r="15" spans="2:85" ht="21" customHeight="1" x14ac:dyDescent="0.2">
      <c r="B15" s="14">
        <f t="shared" si="39"/>
        <v>43478</v>
      </c>
      <c r="C15" s="15"/>
      <c r="D15" s="16">
        <f t="shared" si="0"/>
        <v>0</v>
      </c>
      <c r="E15" s="16">
        <f t="shared" si="1"/>
        <v>0</v>
      </c>
      <c r="F15" s="16">
        <f t="shared" si="40"/>
        <v>0</v>
      </c>
      <c r="G15" s="16">
        <f t="shared" si="67"/>
        <v>0</v>
      </c>
      <c r="H15" s="16">
        <f t="shared" si="68"/>
        <v>0</v>
      </c>
      <c r="I15" s="4">
        <f t="shared" si="41"/>
        <v>43509</v>
      </c>
      <c r="J15" s="8"/>
      <c r="K15" s="16">
        <f t="shared" si="2"/>
        <v>0</v>
      </c>
      <c r="L15" s="16">
        <f t="shared" si="3"/>
        <v>0</v>
      </c>
      <c r="M15" s="16">
        <f t="shared" si="4"/>
        <v>0</v>
      </c>
      <c r="N15" s="16">
        <f t="shared" si="42"/>
        <v>0</v>
      </c>
      <c r="O15" s="16">
        <f t="shared" si="5"/>
        <v>8</v>
      </c>
      <c r="P15" s="4">
        <f t="shared" si="43"/>
        <v>43537</v>
      </c>
      <c r="Q15" s="8"/>
      <c r="R15" s="16">
        <f t="shared" si="6"/>
        <v>0</v>
      </c>
      <c r="S15" s="16">
        <f t="shared" si="7"/>
        <v>0</v>
      </c>
      <c r="T15" s="16">
        <f t="shared" si="8"/>
        <v>0</v>
      </c>
      <c r="U15" s="16">
        <f t="shared" si="44"/>
        <v>0</v>
      </c>
      <c r="V15" s="16">
        <f t="shared" si="45"/>
        <v>8</v>
      </c>
      <c r="W15" s="14">
        <f t="shared" si="46"/>
        <v>43568</v>
      </c>
      <c r="X15" s="15"/>
      <c r="Y15" s="16">
        <f t="shared" si="9"/>
        <v>0</v>
      </c>
      <c r="Z15" s="16">
        <f t="shared" si="10"/>
        <v>0</v>
      </c>
      <c r="AA15" s="16">
        <f t="shared" si="11"/>
        <v>0</v>
      </c>
      <c r="AB15" s="16">
        <f t="shared" si="69"/>
        <v>0</v>
      </c>
      <c r="AC15" s="16">
        <f t="shared" si="47"/>
        <v>0</v>
      </c>
      <c r="AD15" s="4">
        <f t="shared" si="48"/>
        <v>43598</v>
      </c>
      <c r="AE15" s="8"/>
      <c r="AF15" s="16">
        <f t="shared" si="12"/>
        <v>0</v>
      </c>
      <c r="AG15" s="16">
        <f t="shared" si="13"/>
        <v>0</v>
      </c>
      <c r="AH15" s="16">
        <f t="shared" si="14"/>
        <v>0</v>
      </c>
      <c r="AI15" s="16">
        <f t="shared" si="70"/>
        <v>0</v>
      </c>
      <c r="AJ15" s="16">
        <f t="shared" si="49"/>
        <v>7</v>
      </c>
      <c r="AK15" s="4">
        <f t="shared" si="50"/>
        <v>43629</v>
      </c>
      <c r="AL15" s="8"/>
      <c r="AM15" s="16">
        <f t="shared" si="15"/>
        <v>0</v>
      </c>
      <c r="AN15" s="16">
        <f t="shared" si="16"/>
        <v>0</v>
      </c>
      <c r="AO15" s="16">
        <f t="shared" si="17"/>
        <v>0</v>
      </c>
      <c r="AP15" s="16">
        <f t="shared" si="51"/>
        <v>0</v>
      </c>
      <c r="AQ15" s="16">
        <f t="shared" si="52"/>
        <v>8</v>
      </c>
      <c r="AR15" s="14">
        <f t="shared" si="53"/>
        <v>43659</v>
      </c>
      <c r="AS15" s="15"/>
      <c r="AT15" s="16">
        <f t="shared" si="18"/>
        <v>0</v>
      </c>
      <c r="AU15" s="16">
        <f t="shared" si="19"/>
        <v>0</v>
      </c>
      <c r="AV15" s="16">
        <f t="shared" si="20"/>
        <v>0</v>
      </c>
      <c r="AW15" s="16">
        <f t="shared" si="71"/>
        <v>0</v>
      </c>
      <c r="AX15" s="16">
        <f t="shared" si="54"/>
        <v>0</v>
      </c>
      <c r="AY15" s="4">
        <f t="shared" si="55"/>
        <v>43690</v>
      </c>
      <c r="AZ15" s="8"/>
      <c r="BA15" s="16">
        <f t="shared" si="21"/>
        <v>0</v>
      </c>
      <c r="BB15" s="16">
        <f t="shared" si="22"/>
        <v>0</v>
      </c>
      <c r="BC15" s="16">
        <f t="shared" si="23"/>
        <v>0</v>
      </c>
      <c r="BD15" s="16">
        <f t="shared" si="56"/>
        <v>0</v>
      </c>
      <c r="BE15" s="16">
        <f t="shared" si="57"/>
        <v>8</v>
      </c>
      <c r="BF15" s="4">
        <f t="shared" si="58"/>
        <v>43721</v>
      </c>
      <c r="BG15" s="8"/>
      <c r="BH15" s="16">
        <f t="shared" si="24"/>
        <v>0</v>
      </c>
      <c r="BI15" s="16">
        <f t="shared" si="25"/>
        <v>0</v>
      </c>
      <c r="BJ15" s="16">
        <f t="shared" si="26"/>
        <v>0</v>
      </c>
      <c r="BK15" s="16">
        <f t="shared" si="27"/>
        <v>0</v>
      </c>
      <c r="BL15" s="16">
        <f t="shared" si="59"/>
        <v>4</v>
      </c>
      <c r="BM15" s="14">
        <f t="shared" si="60"/>
        <v>43751</v>
      </c>
      <c r="BN15" s="15"/>
      <c r="BO15" s="16">
        <f t="shared" si="28"/>
        <v>0</v>
      </c>
      <c r="BP15" s="16">
        <f t="shared" si="29"/>
        <v>0</v>
      </c>
      <c r="BQ15" s="16">
        <f t="shared" si="30"/>
        <v>0</v>
      </c>
      <c r="BR15" s="16">
        <f t="shared" si="61"/>
        <v>0</v>
      </c>
      <c r="BS15" s="16">
        <f t="shared" si="62"/>
        <v>0</v>
      </c>
      <c r="BT15" s="4">
        <f t="shared" si="63"/>
        <v>43782</v>
      </c>
      <c r="BU15" s="8"/>
      <c r="BV15" s="16">
        <f t="shared" si="31"/>
        <v>0</v>
      </c>
      <c r="BW15" s="16">
        <f t="shared" si="32"/>
        <v>0</v>
      </c>
      <c r="BX15" s="16">
        <f t="shared" si="33"/>
        <v>0</v>
      </c>
      <c r="BY15" s="16">
        <f t="shared" si="34"/>
        <v>0</v>
      </c>
      <c r="BZ15" s="16">
        <f t="shared" si="64"/>
        <v>8</v>
      </c>
      <c r="CA15" s="4">
        <f t="shared" si="65"/>
        <v>43812</v>
      </c>
      <c r="CB15" s="8"/>
      <c r="CC15" s="16">
        <f t="shared" si="35"/>
        <v>0</v>
      </c>
      <c r="CD15" s="16">
        <f t="shared" si="36"/>
        <v>0</v>
      </c>
      <c r="CE15" s="16">
        <f t="shared" si="37"/>
        <v>0</v>
      </c>
      <c r="CF15" s="16">
        <f t="shared" si="38"/>
        <v>0</v>
      </c>
      <c r="CG15" s="16">
        <f t="shared" si="66"/>
        <v>4</v>
      </c>
    </row>
    <row r="16" spans="2:85" ht="21" customHeight="1" x14ac:dyDescent="0.2">
      <c r="B16" s="4">
        <f t="shared" si="39"/>
        <v>43479</v>
      </c>
      <c r="C16" s="8"/>
      <c r="D16" s="16">
        <f t="shared" si="0"/>
        <v>0</v>
      </c>
      <c r="E16" s="16">
        <f t="shared" si="1"/>
        <v>0</v>
      </c>
      <c r="F16" s="16">
        <f t="shared" si="40"/>
        <v>0</v>
      </c>
      <c r="G16" s="16">
        <f t="shared" si="67"/>
        <v>0</v>
      </c>
      <c r="H16" s="16">
        <f t="shared" si="68"/>
        <v>7</v>
      </c>
      <c r="I16" s="4">
        <f t="shared" si="41"/>
        <v>43510</v>
      </c>
      <c r="J16" s="8"/>
      <c r="K16" s="16">
        <f t="shared" si="2"/>
        <v>0</v>
      </c>
      <c r="L16" s="16">
        <f t="shared" si="3"/>
        <v>0</v>
      </c>
      <c r="M16" s="16">
        <f t="shared" si="4"/>
        <v>0</v>
      </c>
      <c r="N16" s="16">
        <f t="shared" si="42"/>
        <v>0</v>
      </c>
      <c r="O16" s="16">
        <f t="shared" si="5"/>
        <v>8</v>
      </c>
      <c r="P16" s="4">
        <f t="shared" si="43"/>
        <v>43538</v>
      </c>
      <c r="Q16" s="8"/>
      <c r="R16" s="16">
        <f t="shared" si="6"/>
        <v>0</v>
      </c>
      <c r="S16" s="16">
        <f t="shared" si="7"/>
        <v>0</v>
      </c>
      <c r="T16" s="16">
        <f t="shared" si="8"/>
        <v>0</v>
      </c>
      <c r="U16" s="16">
        <f t="shared" si="44"/>
        <v>0</v>
      </c>
      <c r="V16" s="16">
        <f t="shared" si="45"/>
        <v>8</v>
      </c>
      <c r="W16" s="14">
        <f t="shared" si="46"/>
        <v>43569</v>
      </c>
      <c r="X16" s="15"/>
      <c r="Y16" s="16">
        <f t="shared" si="9"/>
        <v>0</v>
      </c>
      <c r="Z16" s="16">
        <f t="shared" si="10"/>
        <v>0</v>
      </c>
      <c r="AA16" s="16">
        <f t="shared" si="11"/>
        <v>0</v>
      </c>
      <c r="AB16" s="16">
        <f t="shared" si="69"/>
        <v>0</v>
      </c>
      <c r="AC16" s="16">
        <f t="shared" si="47"/>
        <v>0</v>
      </c>
      <c r="AD16" s="4">
        <f t="shared" si="48"/>
        <v>43599</v>
      </c>
      <c r="AE16" s="8"/>
      <c r="AF16" s="16">
        <f t="shared" si="12"/>
        <v>0</v>
      </c>
      <c r="AG16" s="16">
        <f t="shared" si="13"/>
        <v>0</v>
      </c>
      <c r="AH16" s="16">
        <f t="shared" si="14"/>
        <v>0</v>
      </c>
      <c r="AI16" s="16">
        <f t="shared" si="70"/>
        <v>0</v>
      </c>
      <c r="AJ16" s="16">
        <f t="shared" si="49"/>
        <v>8</v>
      </c>
      <c r="AK16" s="4">
        <f t="shared" si="50"/>
        <v>43630</v>
      </c>
      <c r="AL16" s="8"/>
      <c r="AM16" s="16">
        <f t="shared" si="15"/>
        <v>0</v>
      </c>
      <c r="AN16" s="16">
        <f t="shared" si="16"/>
        <v>0</v>
      </c>
      <c r="AO16" s="16">
        <f t="shared" si="17"/>
        <v>0</v>
      </c>
      <c r="AP16" s="16">
        <f t="shared" si="51"/>
        <v>0</v>
      </c>
      <c r="AQ16" s="16">
        <f t="shared" si="52"/>
        <v>4</v>
      </c>
      <c r="AR16" s="14">
        <f t="shared" si="53"/>
        <v>43660</v>
      </c>
      <c r="AS16" s="15"/>
      <c r="AT16" s="16">
        <f t="shared" si="18"/>
        <v>0</v>
      </c>
      <c r="AU16" s="16">
        <f t="shared" si="19"/>
        <v>0</v>
      </c>
      <c r="AV16" s="16">
        <f t="shared" si="20"/>
        <v>0</v>
      </c>
      <c r="AW16" s="16">
        <f t="shared" si="71"/>
        <v>0</v>
      </c>
      <c r="AX16" s="16">
        <f t="shared" si="54"/>
        <v>0</v>
      </c>
      <c r="AY16" s="4">
        <f t="shared" si="55"/>
        <v>43691</v>
      </c>
      <c r="AZ16" s="8"/>
      <c r="BA16" s="16">
        <f t="shared" si="21"/>
        <v>0</v>
      </c>
      <c r="BB16" s="16">
        <f t="shared" si="22"/>
        <v>0</v>
      </c>
      <c r="BC16" s="16">
        <f t="shared" si="23"/>
        <v>0</v>
      </c>
      <c r="BD16" s="16">
        <f t="shared" si="56"/>
        <v>0</v>
      </c>
      <c r="BE16" s="16">
        <f t="shared" si="57"/>
        <v>8</v>
      </c>
      <c r="BF16" s="14">
        <f t="shared" si="58"/>
        <v>43722</v>
      </c>
      <c r="BG16" s="15"/>
      <c r="BH16" s="16">
        <f t="shared" si="24"/>
        <v>0</v>
      </c>
      <c r="BI16" s="16">
        <f t="shared" si="25"/>
        <v>0</v>
      </c>
      <c r="BJ16" s="16">
        <f t="shared" si="26"/>
        <v>0</v>
      </c>
      <c r="BK16" s="16">
        <f t="shared" si="27"/>
        <v>0</v>
      </c>
      <c r="BL16" s="16">
        <f t="shared" si="59"/>
        <v>0</v>
      </c>
      <c r="BM16" s="4">
        <f t="shared" si="60"/>
        <v>43752</v>
      </c>
      <c r="BN16" s="8"/>
      <c r="BO16" s="16">
        <f t="shared" si="28"/>
        <v>0</v>
      </c>
      <c r="BP16" s="16">
        <f t="shared" si="29"/>
        <v>0</v>
      </c>
      <c r="BQ16" s="16">
        <f t="shared" si="30"/>
        <v>0</v>
      </c>
      <c r="BR16" s="16">
        <f t="shared" si="61"/>
        <v>0</v>
      </c>
      <c r="BS16" s="16">
        <f t="shared" si="62"/>
        <v>7</v>
      </c>
      <c r="BT16" s="4">
        <f t="shared" si="63"/>
        <v>43783</v>
      </c>
      <c r="BU16" s="8"/>
      <c r="BV16" s="16">
        <f t="shared" si="31"/>
        <v>0</v>
      </c>
      <c r="BW16" s="16">
        <f t="shared" si="32"/>
        <v>0</v>
      </c>
      <c r="BX16" s="16">
        <f t="shared" si="33"/>
        <v>0</v>
      </c>
      <c r="BY16" s="16">
        <f t="shared" si="34"/>
        <v>0</v>
      </c>
      <c r="BZ16" s="16">
        <f t="shared" si="64"/>
        <v>8</v>
      </c>
      <c r="CA16" s="14">
        <f t="shared" si="65"/>
        <v>43813</v>
      </c>
      <c r="CB16" s="15"/>
      <c r="CC16" s="16">
        <f t="shared" si="35"/>
        <v>0</v>
      </c>
      <c r="CD16" s="16">
        <f t="shared" si="36"/>
        <v>0</v>
      </c>
      <c r="CE16" s="16">
        <f t="shared" si="37"/>
        <v>0</v>
      </c>
      <c r="CF16" s="16">
        <f t="shared" si="38"/>
        <v>0</v>
      </c>
      <c r="CG16" s="16">
        <f t="shared" si="66"/>
        <v>0</v>
      </c>
    </row>
    <row r="17" spans="2:85" ht="21" customHeight="1" x14ac:dyDescent="0.2">
      <c r="B17" s="4">
        <f t="shared" si="39"/>
        <v>43480</v>
      </c>
      <c r="C17" s="8"/>
      <c r="D17" s="16">
        <f t="shared" si="0"/>
        <v>0</v>
      </c>
      <c r="E17" s="16">
        <f t="shared" si="1"/>
        <v>0</v>
      </c>
      <c r="F17" s="16">
        <f t="shared" si="40"/>
        <v>0</v>
      </c>
      <c r="G17" s="16">
        <f t="shared" si="67"/>
        <v>0</v>
      </c>
      <c r="H17" s="16">
        <f t="shared" si="68"/>
        <v>8</v>
      </c>
      <c r="I17" s="4">
        <f t="shared" si="41"/>
        <v>43511</v>
      </c>
      <c r="J17" s="8"/>
      <c r="K17" s="16">
        <f t="shared" si="2"/>
        <v>0</v>
      </c>
      <c r="L17" s="16">
        <f t="shared" si="3"/>
        <v>0</v>
      </c>
      <c r="M17" s="16">
        <f t="shared" si="4"/>
        <v>0</v>
      </c>
      <c r="N17" s="16">
        <f t="shared" si="42"/>
        <v>0</v>
      </c>
      <c r="O17" s="16">
        <f t="shared" si="5"/>
        <v>4</v>
      </c>
      <c r="P17" s="4">
        <f t="shared" si="43"/>
        <v>43539</v>
      </c>
      <c r="Q17" s="8"/>
      <c r="R17" s="16">
        <f t="shared" si="6"/>
        <v>0</v>
      </c>
      <c r="S17" s="16">
        <f t="shared" si="7"/>
        <v>0</v>
      </c>
      <c r="T17" s="16">
        <f t="shared" si="8"/>
        <v>0</v>
      </c>
      <c r="U17" s="16">
        <f t="shared" si="44"/>
        <v>0</v>
      </c>
      <c r="V17" s="16">
        <f t="shared" si="45"/>
        <v>4</v>
      </c>
      <c r="W17" s="4">
        <f t="shared" si="46"/>
        <v>43570</v>
      </c>
      <c r="X17" s="8"/>
      <c r="Y17" s="16">
        <f t="shared" si="9"/>
        <v>0</v>
      </c>
      <c r="Z17" s="16">
        <f t="shared" si="10"/>
        <v>0</v>
      </c>
      <c r="AA17" s="16">
        <f t="shared" si="11"/>
        <v>0</v>
      </c>
      <c r="AB17" s="16">
        <f t="shared" si="69"/>
        <v>0</v>
      </c>
      <c r="AC17" s="16">
        <f t="shared" si="47"/>
        <v>7</v>
      </c>
      <c r="AD17" s="4">
        <f t="shared" si="48"/>
        <v>43600</v>
      </c>
      <c r="AE17" s="8"/>
      <c r="AF17" s="16">
        <f t="shared" si="12"/>
        <v>0</v>
      </c>
      <c r="AG17" s="16">
        <f t="shared" si="13"/>
        <v>0</v>
      </c>
      <c r="AH17" s="16">
        <f t="shared" si="14"/>
        <v>0</v>
      </c>
      <c r="AI17" s="16">
        <f t="shared" si="70"/>
        <v>0</v>
      </c>
      <c r="AJ17" s="16">
        <f t="shared" si="49"/>
        <v>8</v>
      </c>
      <c r="AK17" s="14">
        <f t="shared" si="50"/>
        <v>43631</v>
      </c>
      <c r="AL17" s="15"/>
      <c r="AM17" s="16">
        <f t="shared" si="15"/>
        <v>0</v>
      </c>
      <c r="AN17" s="16">
        <f t="shared" si="16"/>
        <v>0</v>
      </c>
      <c r="AO17" s="16">
        <f t="shared" si="17"/>
        <v>0</v>
      </c>
      <c r="AP17" s="16">
        <f t="shared" si="51"/>
        <v>0</v>
      </c>
      <c r="AQ17" s="16">
        <f t="shared" si="52"/>
        <v>0</v>
      </c>
      <c r="AR17" s="4">
        <f t="shared" si="53"/>
        <v>43661</v>
      </c>
      <c r="AS17" s="8"/>
      <c r="AT17" s="16">
        <f t="shared" si="18"/>
        <v>0</v>
      </c>
      <c r="AU17" s="16">
        <f t="shared" si="19"/>
        <v>0</v>
      </c>
      <c r="AV17" s="16">
        <f t="shared" si="20"/>
        <v>0</v>
      </c>
      <c r="AW17" s="16">
        <f t="shared" si="71"/>
        <v>0</v>
      </c>
      <c r="AX17" s="16">
        <f t="shared" si="54"/>
        <v>7</v>
      </c>
      <c r="AY17" s="14">
        <f t="shared" si="55"/>
        <v>43692</v>
      </c>
      <c r="AZ17" s="15"/>
      <c r="BA17" s="16">
        <f t="shared" si="21"/>
        <v>0</v>
      </c>
      <c r="BB17" s="16">
        <f t="shared" si="22"/>
        <v>0</v>
      </c>
      <c r="BC17" s="16">
        <f t="shared" si="23"/>
        <v>0</v>
      </c>
      <c r="BD17" s="16">
        <f t="shared" si="56"/>
        <v>0</v>
      </c>
      <c r="BE17" s="16">
        <f t="shared" si="57"/>
        <v>8</v>
      </c>
      <c r="BF17" s="14">
        <f t="shared" si="58"/>
        <v>43723</v>
      </c>
      <c r="BG17" s="15"/>
      <c r="BH17" s="16">
        <f t="shared" si="24"/>
        <v>0</v>
      </c>
      <c r="BI17" s="16">
        <f t="shared" si="25"/>
        <v>0</v>
      </c>
      <c r="BJ17" s="16">
        <f t="shared" si="26"/>
        <v>0</v>
      </c>
      <c r="BK17" s="16">
        <f t="shared" si="27"/>
        <v>0</v>
      </c>
      <c r="BL17" s="16">
        <f t="shared" si="59"/>
        <v>0</v>
      </c>
      <c r="BM17" s="4">
        <f t="shared" si="60"/>
        <v>43753</v>
      </c>
      <c r="BN17" s="8"/>
      <c r="BO17" s="16">
        <f t="shared" si="28"/>
        <v>0</v>
      </c>
      <c r="BP17" s="16">
        <f t="shared" si="29"/>
        <v>0</v>
      </c>
      <c r="BQ17" s="16">
        <f t="shared" si="30"/>
        <v>0</v>
      </c>
      <c r="BR17" s="16">
        <f t="shared" si="61"/>
        <v>0</v>
      </c>
      <c r="BS17" s="16">
        <f t="shared" si="62"/>
        <v>8</v>
      </c>
      <c r="BT17" s="4">
        <f t="shared" si="63"/>
        <v>43784</v>
      </c>
      <c r="BU17" s="8"/>
      <c r="BV17" s="16">
        <f t="shared" si="31"/>
        <v>0</v>
      </c>
      <c r="BW17" s="16">
        <f t="shared" si="32"/>
        <v>0</v>
      </c>
      <c r="BX17" s="16">
        <f t="shared" si="33"/>
        <v>0</v>
      </c>
      <c r="BY17" s="16">
        <f t="shared" si="34"/>
        <v>0</v>
      </c>
      <c r="BZ17" s="16">
        <f t="shared" si="64"/>
        <v>4</v>
      </c>
      <c r="CA17" s="14">
        <f t="shared" si="65"/>
        <v>43814</v>
      </c>
      <c r="CB17" s="15"/>
      <c r="CC17" s="16">
        <f t="shared" si="35"/>
        <v>0</v>
      </c>
      <c r="CD17" s="16">
        <f t="shared" si="36"/>
        <v>0</v>
      </c>
      <c r="CE17" s="16">
        <f t="shared" si="37"/>
        <v>0</v>
      </c>
      <c r="CF17" s="16">
        <f t="shared" si="38"/>
        <v>0</v>
      </c>
      <c r="CG17" s="16">
        <f t="shared" si="66"/>
        <v>0</v>
      </c>
    </row>
    <row r="18" spans="2:85" ht="21" customHeight="1" x14ac:dyDescent="0.2">
      <c r="B18" s="4">
        <f t="shared" si="39"/>
        <v>43481</v>
      </c>
      <c r="C18" s="8"/>
      <c r="D18" s="16">
        <f t="shared" si="0"/>
        <v>0</v>
      </c>
      <c r="E18" s="16">
        <f t="shared" si="1"/>
        <v>0</v>
      </c>
      <c r="F18" s="16">
        <f t="shared" si="40"/>
        <v>0</v>
      </c>
      <c r="G18" s="16">
        <f t="shared" si="67"/>
        <v>0</v>
      </c>
      <c r="H18" s="16">
        <f t="shared" si="68"/>
        <v>8</v>
      </c>
      <c r="I18" s="14">
        <f t="shared" si="41"/>
        <v>43512</v>
      </c>
      <c r="J18" s="15"/>
      <c r="K18" s="16">
        <f t="shared" si="2"/>
        <v>0</v>
      </c>
      <c r="L18" s="16">
        <f t="shared" si="3"/>
        <v>0</v>
      </c>
      <c r="M18" s="16">
        <f t="shared" si="4"/>
        <v>0</v>
      </c>
      <c r="N18" s="16">
        <f t="shared" si="42"/>
        <v>0</v>
      </c>
      <c r="O18" s="16">
        <f t="shared" si="5"/>
        <v>0</v>
      </c>
      <c r="P18" s="14">
        <f t="shared" si="43"/>
        <v>43540</v>
      </c>
      <c r="Q18" s="15"/>
      <c r="R18" s="16">
        <f t="shared" si="6"/>
        <v>0</v>
      </c>
      <c r="S18" s="16">
        <f t="shared" si="7"/>
        <v>0</v>
      </c>
      <c r="T18" s="16">
        <f t="shared" si="8"/>
        <v>0</v>
      </c>
      <c r="U18" s="16">
        <f t="shared" si="44"/>
        <v>0</v>
      </c>
      <c r="V18" s="16">
        <f t="shared" si="45"/>
        <v>0</v>
      </c>
      <c r="W18" s="4">
        <f t="shared" si="46"/>
        <v>43571</v>
      </c>
      <c r="X18" s="8"/>
      <c r="Y18" s="16">
        <f t="shared" si="9"/>
        <v>0</v>
      </c>
      <c r="Z18" s="16">
        <f t="shared" si="10"/>
        <v>0</v>
      </c>
      <c r="AA18" s="16">
        <f t="shared" si="11"/>
        <v>0</v>
      </c>
      <c r="AB18" s="16">
        <f t="shared" si="69"/>
        <v>0</v>
      </c>
      <c r="AC18" s="16">
        <f t="shared" si="47"/>
        <v>8</v>
      </c>
      <c r="AD18" s="4">
        <f t="shared" si="48"/>
        <v>43601</v>
      </c>
      <c r="AE18" s="8"/>
      <c r="AF18" s="16">
        <f t="shared" si="12"/>
        <v>0</v>
      </c>
      <c r="AG18" s="16">
        <f t="shared" si="13"/>
        <v>0</v>
      </c>
      <c r="AH18" s="16">
        <f t="shared" si="14"/>
        <v>0</v>
      </c>
      <c r="AI18" s="16">
        <f t="shared" si="70"/>
        <v>0</v>
      </c>
      <c r="AJ18" s="16">
        <f t="shared" si="49"/>
        <v>8</v>
      </c>
      <c r="AK18" s="14">
        <f t="shared" si="50"/>
        <v>43632</v>
      </c>
      <c r="AL18" s="15"/>
      <c r="AM18" s="16">
        <f t="shared" si="15"/>
        <v>0</v>
      </c>
      <c r="AN18" s="16">
        <f t="shared" si="16"/>
        <v>0</v>
      </c>
      <c r="AO18" s="16">
        <f t="shared" si="17"/>
        <v>0</v>
      </c>
      <c r="AP18" s="16">
        <f t="shared" si="51"/>
        <v>0</v>
      </c>
      <c r="AQ18" s="16">
        <f t="shared" si="52"/>
        <v>0</v>
      </c>
      <c r="AR18" s="4">
        <f t="shared" si="53"/>
        <v>43662</v>
      </c>
      <c r="AS18" s="8"/>
      <c r="AT18" s="16">
        <f t="shared" si="18"/>
        <v>0</v>
      </c>
      <c r="AU18" s="16">
        <f t="shared" si="19"/>
        <v>0</v>
      </c>
      <c r="AV18" s="16">
        <f t="shared" si="20"/>
        <v>0</v>
      </c>
      <c r="AW18" s="16">
        <f t="shared" si="71"/>
        <v>0</v>
      </c>
      <c r="AX18" s="16">
        <f t="shared" si="54"/>
        <v>8</v>
      </c>
      <c r="AY18" s="4">
        <f t="shared" si="55"/>
        <v>43693</v>
      </c>
      <c r="AZ18" s="8"/>
      <c r="BA18" s="16">
        <f t="shared" si="21"/>
        <v>0</v>
      </c>
      <c r="BB18" s="16">
        <f t="shared" si="22"/>
        <v>0</v>
      </c>
      <c r="BC18" s="16">
        <f t="shared" si="23"/>
        <v>0</v>
      </c>
      <c r="BD18" s="16">
        <f t="shared" si="56"/>
        <v>0</v>
      </c>
      <c r="BE18" s="16">
        <f t="shared" si="57"/>
        <v>4</v>
      </c>
      <c r="BF18" s="4">
        <f t="shared" si="58"/>
        <v>43724</v>
      </c>
      <c r="BG18" s="8"/>
      <c r="BH18" s="16">
        <f t="shared" si="24"/>
        <v>0</v>
      </c>
      <c r="BI18" s="16">
        <f t="shared" si="25"/>
        <v>0</v>
      </c>
      <c r="BJ18" s="16">
        <f t="shared" si="26"/>
        <v>0</v>
      </c>
      <c r="BK18" s="16">
        <f t="shared" si="27"/>
        <v>0</v>
      </c>
      <c r="BL18" s="16">
        <f t="shared" si="59"/>
        <v>7</v>
      </c>
      <c r="BM18" s="4">
        <f t="shared" si="60"/>
        <v>43754</v>
      </c>
      <c r="BN18" s="8"/>
      <c r="BO18" s="16">
        <f t="shared" si="28"/>
        <v>0</v>
      </c>
      <c r="BP18" s="16">
        <f t="shared" si="29"/>
        <v>0</v>
      </c>
      <c r="BQ18" s="16">
        <f t="shared" si="30"/>
        <v>0</v>
      </c>
      <c r="BR18" s="16">
        <f t="shared" si="61"/>
        <v>0</v>
      </c>
      <c r="BS18" s="16">
        <f t="shared" si="62"/>
        <v>8</v>
      </c>
      <c r="BT18" s="14">
        <f t="shared" si="63"/>
        <v>43785</v>
      </c>
      <c r="BU18" s="15"/>
      <c r="BV18" s="16">
        <f t="shared" si="31"/>
        <v>0</v>
      </c>
      <c r="BW18" s="16">
        <f t="shared" si="32"/>
        <v>0</v>
      </c>
      <c r="BX18" s="16">
        <f t="shared" si="33"/>
        <v>0</v>
      </c>
      <c r="BY18" s="16">
        <f t="shared" si="34"/>
        <v>0</v>
      </c>
      <c r="BZ18" s="16">
        <f t="shared" si="64"/>
        <v>0</v>
      </c>
      <c r="CA18" s="4">
        <f t="shared" si="65"/>
        <v>43815</v>
      </c>
      <c r="CB18" s="8"/>
      <c r="CC18" s="16">
        <f t="shared" si="35"/>
        <v>0</v>
      </c>
      <c r="CD18" s="16">
        <f t="shared" si="36"/>
        <v>0</v>
      </c>
      <c r="CE18" s="16">
        <f t="shared" si="37"/>
        <v>0</v>
      </c>
      <c r="CF18" s="16">
        <f t="shared" si="38"/>
        <v>0</v>
      </c>
      <c r="CG18" s="16">
        <f t="shared" si="66"/>
        <v>7</v>
      </c>
    </row>
    <row r="19" spans="2:85" ht="21" customHeight="1" x14ac:dyDescent="0.2">
      <c r="B19" s="4">
        <f t="shared" si="39"/>
        <v>43482</v>
      </c>
      <c r="C19" s="8"/>
      <c r="D19" s="16">
        <f>IF(C19="s",G19,0)</f>
        <v>0</v>
      </c>
      <c r="E19" s="16">
        <f>IF(C19="F",G19,0)</f>
        <v>0</v>
      </c>
      <c r="F19" s="16">
        <f>IF(C19="RP",G19,0)</f>
        <v>0</v>
      </c>
      <c r="G19" s="16">
        <f t="shared" si="67"/>
        <v>0</v>
      </c>
      <c r="H19" s="16">
        <f t="shared" si="68"/>
        <v>8</v>
      </c>
      <c r="I19" s="14">
        <f t="shared" si="41"/>
        <v>43513</v>
      </c>
      <c r="J19" s="15"/>
      <c r="K19" s="16">
        <f t="shared" si="2"/>
        <v>0</v>
      </c>
      <c r="L19" s="16">
        <f t="shared" si="3"/>
        <v>0</v>
      </c>
      <c r="M19" s="16">
        <f t="shared" si="4"/>
        <v>0</v>
      </c>
      <c r="N19" s="16">
        <f t="shared" si="42"/>
        <v>0</v>
      </c>
      <c r="O19" s="16">
        <f t="shared" si="5"/>
        <v>0</v>
      </c>
      <c r="P19" s="14">
        <f t="shared" si="43"/>
        <v>43541</v>
      </c>
      <c r="Q19" s="15"/>
      <c r="R19" s="16">
        <f t="shared" si="6"/>
        <v>0</v>
      </c>
      <c r="S19" s="16">
        <f t="shared" si="7"/>
        <v>0</v>
      </c>
      <c r="T19" s="16">
        <f t="shared" si="8"/>
        <v>0</v>
      </c>
      <c r="U19" s="16">
        <f t="shared" si="44"/>
        <v>0</v>
      </c>
      <c r="V19" s="16">
        <f t="shared" si="45"/>
        <v>0</v>
      </c>
      <c r="W19" s="4">
        <f t="shared" si="46"/>
        <v>43572</v>
      </c>
      <c r="X19" s="8"/>
      <c r="Y19" s="16">
        <f t="shared" si="9"/>
        <v>0</v>
      </c>
      <c r="Z19" s="16">
        <f t="shared" si="10"/>
        <v>0</v>
      </c>
      <c r="AA19" s="16">
        <f t="shared" si="11"/>
        <v>0</v>
      </c>
      <c r="AB19" s="16">
        <f t="shared" si="69"/>
        <v>0</v>
      </c>
      <c r="AC19" s="16">
        <f t="shared" si="47"/>
        <v>8</v>
      </c>
      <c r="AD19" s="4">
        <f t="shared" si="48"/>
        <v>43602</v>
      </c>
      <c r="AE19" s="8"/>
      <c r="AF19" s="16">
        <f t="shared" si="12"/>
        <v>0</v>
      </c>
      <c r="AG19" s="16">
        <f t="shared" si="13"/>
        <v>0</v>
      </c>
      <c r="AH19" s="16">
        <f t="shared" si="14"/>
        <v>0</v>
      </c>
      <c r="AI19" s="16">
        <f t="shared" si="70"/>
        <v>0</v>
      </c>
      <c r="AJ19" s="16">
        <f t="shared" si="49"/>
        <v>4</v>
      </c>
      <c r="AK19" s="4">
        <f t="shared" si="50"/>
        <v>43633</v>
      </c>
      <c r="AL19" s="8"/>
      <c r="AM19" s="16">
        <f t="shared" si="15"/>
        <v>0</v>
      </c>
      <c r="AN19" s="16">
        <f t="shared" si="16"/>
        <v>0</v>
      </c>
      <c r="AO19" s="16">
        <f t="shared" si="17"/>
        <v>0</v>
      </c>
      <c r="AP19" s="16">
        <f t="shared" si="51"/>
        <v>0</v>
      </c>
      <c r="AQ19" s="16">
        <f t="shared" si="52"/>
        <v>7</v>
      </c>
      <c r="AR19" s="4">
        <f t="shared" si="53"/>
        <v>43663</v>
      </c>
      <c r="AS19" s="8"/>
      <c r="AT19" s="16">
        <f t="shared" si="18"/>
        <v>0</v>
      </c>
      <c r="AU19" s="16">
        <f t="shared" si="19"/>
        <v>0</v>
      </c>
      <c r="AV19" s="16">
        <f t="shared" si="20"/>
        <v>0</v>
      </c>
      <c r="AW19" s="16">
        <f t="shared" si="71"/>
        <v>0</v>
      </c>
      <c r="AX19" s="16">
        <f t="shared" si="54"/>
        <v>8</v>
      </c>
      <c r="AY19" s="14">
        <f t="shared" si="55"/>
        <v>43694</v>
      </c>
      <c r="AZ19" s="15"/>
      <c r="BA19" s="16">
        <f t="shared" si="21"/>
        <v>0</v>
      </c>
      <c r="BB19" s="16">
        <f t="shared" si="22"/>
        <v>0</v>
      </c>
      <c r="BC19" s="16">
        <f t="shared" si="23"/>
        <v>0</v>
      </c>
      <c r="BD19" s="16">
        <f t="shared" si="56"/>
        <v>0</v>
      </c>
      <c r="BE19" s="16">
        <f t="shared" si="57"/>
        <v>0</v>
      </c>
      <c r="BF19" s="4">
        <f t="shared" si="58"/>
        <v>43725</v>
      </c>
      <c r="BG19" s="8"/>
      <c r="BH19" s="16">
        <f t="shared" si="24"/>
        <v>0</v>
      </c>
      <c r="BI19" s="16">
        <f t="shared" si="25"/>
        <v>0</v>
      </c>
      <c r="BJ19" s="16">
        <f t="shared" si="26"/>
        <v>0</v>
      </c>
      <c r="BK19" s="16">
        <f t="shared" si="27"/>
        <v>0</v>
      </c>
      <c r="BL19" s="16">
        <f t="shared" si="59"/>
        <v>8</v>
      </c>
      <c r="BM19" s="4">
        <f t="shared" si="60"/>
        <v>43755</v>
      </c>
      <c r="BN19" s="8"/>
      <c r="BO19" s="16">
        <f t="shared" si="28"/>
        <v>0</v>
      </c>
      <c r="BP19" s="16">
        <f t="shared" si="29"/>
        <v>0</v>
      </c>
      <c r="BQ19" s="16">
        <f t="shared" si="30"/>
        <v>0</v>
      </c>
      <c r="BR19" s="16">
        <f t="shared" si="61"/>
        <v>0</v>
      </c>
      <c r="BS19" s="16">
        <f t="shared" si="62"/>
        <v>8</v>
      </c>
      <c r="BT19" s="14">
        <f t="shared" si="63"/>
        <v>43786</v>
      </c>
      <c r="BU19" s="15"/>
      <c r="BV19" s="16">
        <f t="shared" si="31"/>
        <v>0</v>
      </c>
      <c r="BW19" s="16">
        <f t="shared" si="32"/>
        <v>0</v>
      </c>
      <c r="BX19" s="16">
        <f t="shared" si="33"/>
        <v>0</v>
      </c>
      <c r="BY19" s="16">
        <f t="shared" si="34"/>
        <v>0</v>
      </c>
      <c r="BZ19" s="16">
        <f t="shared" si="64"/>
        <v>0</v>
      </c>
      <c r="CA19" s="4">
        <f t="shared" si="65"/>
        <v>43816</v>
      </c>
      <c r="CB19" s="8"/>
      <c r="CC19" s="16">
        <f>IF(CB19="s",CF19,0)</f>
        <v>0</v>
      </c>
      <c r="CD19" s="16">
        <f>IF(CB19="F",CF19,0)</f>
        <v>0</v>
      </c>
      <c r="CE19" s="16">
        <f>IF(CB19="RP",CF19,0)</f>
        <v>0</v>
      </c>
      <c r="CF19" s="16">
        <f t="shared" si="38"/>
        <v>0</v>
      </c>
      <c r="CG19" s="16">
        <f t="shared" si="66"/>
        <v>8</v>
      </c>
    </row>
    <row r="20" spans="2:85" ht="21" customHeight="1" x14ac:dyDescent="0.2">
      <c r="B20" s="4">
        <f t="shared" si="39"/>
        <v>43483</v>
      </c>
      <c r="C20" s="8"/>
      <c r="D20" s="16">
        <f>IF(C20="s",G20,0)</f>
        <v>0</v>
      </c>
      <c r="E20" s="16">
        <f>IF(C20="F",G20,0)</f>
        <v>0</v>
      </c>
      <c r="F20" s="16">
        <f>IF(C20="RP",G20,0)</f>
        <v>0</v>
      </c>
      <c r="G20" s="16">
        <f t="shared" si="67"/>
        <v>0</v>
      </c>
      <c r="H20" s="16">
        <f t="shared" si="68"/>
        <v>4</v>
      </c>
      <c r="I20" s="4">
        <f t="shared" si="41"/>
        <v>43514</v>
      </c>
      <c r="J20" s="8"/>
      <c r="K20" s="16">
        <f t="shared" si="2"/>
        <v>0</v>
      </c>
      <c r="L20" s="16">
        <f t="shared" si="3"/>
        <v>0</v>
      </c>
      <c r="M20" s="16">
        <f t="shared" si="4"/>
        <v>0</v>
      </c>
      <c r="N20" s="16">
        <f t="shared" si="42"/>
        <v>0</v>
      </c>
      <c r="O20" s="16">
        <f t="shared" si="5"/>
        <v>7</v>
      </c>
      <c r="P20" s="4">
        <f t="shared" si="43"/>
        <v>43542</v>
      </c>
      <c r="Q20" s="8"/>
      <c r="R20" s="16">
        <f t="shared" si="6"/>
        <v>0</v>
      </c>
      <c r="S20" s="16">
        <f t="shared" si="7"/>
        <v>0</v>
      </c>
      <c r="T20" s="16">
        <f t="shared" si="8"/>
        <v>0</v>
      </c>
      <c r="U20" s="16">
        <f t="shared" si="44"/>
        <v>0</v>
      </c>
      <c r="V20" s="16">
        <f t="shared" si="45"/>
        <v>7</v>
      </c>
      <c r="W20" s="4">
        <f t="shared" si="46"/>
        <v>43573</v>
      </c>
      <c r="X20" s="8"/>
      <c r="Y20" s="16">
        <f t="shared" si="9"/>
        <v>0</v>
      </c>
      <c r="Z20" s="16">
        <f t="shared" si="10"/>
        <v>0</v>
      </c>
      <c r="AA20" s="16">
        <f t="shared" si="11"/>
        <v>0</v>
      </c>
      <c r="AB20" s="16">
        <f t="shared" si="69"/>
        <v>0</v>
      </c>
      <c r="AC20" s="16">
        <f t="shared" si="47"/>
        <v>8</v>
      </c>
      <c r="AD20" s="14">
        <f t="shared" si="48"/>
        <v>43603</v>
      </c>
      <c r="AE20" s="15"/>
      <c r="AF20" s="16">
        <f t="shared" si="12"/>
        <v>0</v>
      </c>
      <c r="AG20" s="16">
        <f t="shared" si="13"/>
        <v>0</v>
      </c>
      <c r="AH20" s="16">
        <f t="shared" si="14"/>
        <v>0</v>
      </c>
      <c r="AI20" s="16">
        <f t="shared" si="70"/>
        <v>0</v>
      </c>
      <c r="AJ20" s="16">
        <f t="shared" si="49"/>
        <v>0</v>
      </c>
      <c r="AK20" s="4">
        <f t="shared" si="50"/>
        <v>43634</v>
      </c>
      <c r="AL20" s="8"/>
      <c r="AM20" s="16">
        <f t="shared" si="15"/>
        <v>0</v>
      </c>
      <c r="AN20" s="16">
        <f t="shared" si="16"/>
        <v>0</v>
      </c>
      <c r="AO20" s="16">
        <f t="shared" si="17"/>
        <v>0</v>
      </c>
      <c r="AP20" s="16">
        <f t="shared" si="51"/>
        <v>0</v>
      </c>
      <c r="AQ20" s="16">
        <f t="shared" si="52"/>
        <v>8</v>
      </c>
      <c r="AR20" s="4">
        <f t="shared" si="53"/>
        <v>43664</v>
      </c>
      <c r="AS20" s="8"/>
      <c r="AT20" s="16">
        <f t="shared" si="18"/>
        <v>0</v>
      </c>
      <c r="AU20" s="16">
        <f t="shared" si="19"/>
        <v>0</v>
      </c>
      <c r="AV20" s="16">
        <f t="shared" si="20"/>
        <v>0</v>
      </c>
      <c r="AW20" s="16">
        <f t="shared" si="71"/>
        <v>0</v>
      </c>
      <c r="AX20" s="16">
        <f t="shared" si="54"/>
        <v>8</v>
      </c>
      <c r="AY20" s="14">
        <f t="shared" si="55"/>
        <v>43695</v>
      </c>
      <c r="AZ20" s="15"/>
      <c r="BA20" s="16">
        <f t="shared" si="21"/>
        <v>0</v>
      </c>
      <c r="BB20" s="16">
        <f t="shared" si="22"/>
        <v>0</v>
      </c>
      <c r="BC20" s="16">
        <f t="shared" si="23"/>
        <v>0</v>
      </c>
      <c r="BD20" s="16">
        <f t="shared" si="56"/>
        <v>0</v>
      </c>
      <c r="BE20" s="16">
        <f t="shared" si="57"/>
        <v>0</v>
      </c>
      <c r="BF20" s="4">
        <f t="shared" si="58"/>
        <v>43726</v>
      </c>
      <c r="BG20" s="8"/>
      <c r="BH20" s="16">
        <f t="shared" si="24"/>
        <v>0</v>
      </c>
      <c r="BI20" s="16">
        <f t="shared" si="25"/>
        <v>0</v>
      </c>
      <c r="BJ20" s="16">
        <f t="shared" si="26"/>
        <v>0</v>
      </c>
      <c r="BK20" s="16">
        <f t="shared" si="27"/>
        <v>0</v>
      </c>
      <c r="BL20" s="16">
        <f t="shared" si="59"/>
        <v>8</v>
      </c>
      <c r="BM20" s="4">
        <f t="shared" si="60"/>
        <v>43756</v>
      </c>
      <c r="BN20" s="8"/>
      <c r="BO20" s="16">
        <f t="shared" si="28"/>
        <v>0</v>
      </c>
      <c r="BP20" s="16">
        <f t="shared" si="29"/>
        <v>0</v>
      </c>
      <c r="BQ20" s="16">
        <f t="shared" si="30"/>
        <v>0</v>
      </c>
      <c r="BR20" s="16">
        <f t="shared" si="61"/>
        <v>0</v>
      </c>
      <c r="BS20" s="16">
        <f t="shared" si="62"/>
        <v>4</v>
      </c>
      <c r="BT20" s="4">
        <f t="shared" si="63"/>
        <v>43787</v>
      </c>
      <c r="BU20" s="8"/>
      <c r="BV20" s="16">
        <f t="shared" si="31"/>
        <v>0</v>
      </c>
      <c r="BW20" s="16">
        <f t="shared" si="32"/>
        <v>0</v>
      </c>
      <c r="BX20" s="16">
        <f t="shared" si="33"/>
        <v>0</v>
      </c>
      <c r="BY20" s="16">
        <f t="shared" si="34"/>
        <v>0</v>
      </c>
      <c r="BZ20" s="16">
        <f t="shared" si="64"/>
        <v>7</v>
      </c>
      <c r="CA20" s="4">
        <f t="shared" si="65"/>
        <v>43817</v>
      </c>
      <c r="CB20" s="8"/>
      <c r="CC20" s="16">
        <f>IF(CB20="s",CF20,0)</f>
        <v>0</v>
      </c>
      <c r="CD20" s="16">
        <f>IF(CB20="F",CF20,0)</f>
        <v>0</v>
      </c>
      <c r="CE20" s="16">
        <f>IF(CB20="RP",CF20,0)</f>
        <v>0</v>
      </c>
      <c r="CF20" s="16">
        <f t="shared" si="38"/>
        <v>0</v>
      </c>
      <c r="CG20" s="16">
        <f t="shared" si="66"/>
        <v>8</v>
      </c>
    </row>
    <row r="21" spans="2:85" ht="21" customHeight="1" x14ac:dyDescent="0.2">
      <c r="B21" s="14">
        <f t="shared" si="39"/>
        <v>43484</v>
      </c>
      <c r="C21" s="15"/>
      <c r="D21" s="16">
        <f t="shared" si="0"/>
        <v>0</v>
      </c>
      <c r="E21" s="16">
        <f t="shared" si="1"/>
        <v>0</v>
      </c>
      <c r="F21" s="16">
        <f t="shared" si="40"/>
        <v>0</v>
      </c>
      <c r="G21" s="16">
        <f t="shared" si="67"/>
        <v>0</v>
      </c>
      <c r="H21" s="16">
        <f t="shared" si="68"/>
        <v>0</v>
      </c>
      <c r="I21" s="4">
        <f t="shared" si="41"/>
        <v>43515</v>
      </c>
      <c r="J21" s="8"/>
      <c r="K21" s="16">
        <f t="shared" si="2"/>
        <v>0</v>
      </c>
      <c r="L21" s="16">
        <f t="shared" si="3"/>
        <v>0</v>
      </c>
      <c r="M21" s="16">
        <f t="shared" si="4"/>
        <v>0</v>
      </c>
      <c r="N21" s="16">
        <f t="shared" si="42"/>
        <v>0</v>
      </c>
      <c r="O21" s="16">
        <f t="shared" si="5"/>
        <v>8</v>
      </c>
      <c r="P21" s="4">
        <f t="shared" si="43"/>
        <v>43543</v>
      </c>
      <c r="Q21" s="8"/>
      <c r="R21" s="16">
        <f t="shared" si="6"/>
        <v>0</v>
      </c>
      <c r="S21" s="16">
        <f t="shared" si="7"/>
        <v>0</v>
      </c>
      <c r="T21" s="16">
        <f t="shared" si="8"/>
        <v>0</v>
      </c>
      <c r="U21" s="16">
        <f t="shared" si="44"/>
        <v>0</v>
      </c>
      <c r="V21" s="16">
        <f t="shared" si="45"/>
        <v>8</v>
      </c>
      <c r="W21" s="4">
        <f t="shared" si="46"/>
        <v>43574</v>
      </c>
      <c r="X21" s="8"/>
      <c r="Y21" s="16">
        <f t="shared" si="9"/>
        <v>0</v>
      </c>
      <c r="Z21" s="16">
        <f t="shared" si="10"/>
        <v>0</v>
      </c>
      <c r="AA21" s="16">
        <f t="shared" si="11"/>
        <v>0</v>
      </c>
      <c r="AB21" s="16">
        <f t="shared" si="69"/>
        <v>0</v>
      </c>
      <c r="AC21" s="16">
        <f t="shared" si="47"/>
        <v>4</v>
      </c>
      <c r="AD21" s="14">
        <f t="shared" si="48"/>
        <v>43604</v>
      </c>
      <c r="AE21" s="15"/>
      <c r="AF21" s="16">
        <f t="shared" si="12"/>
        <v>0</v>
      </c>
      <c r="AG21" s="16">
        <f t="shared" si="13"/>
        <v>0</v>
      </c>
      <c r="AH21" s="16">
        <f t="shared" si="14"/>
        <v>0</v>
      </c>
      <c r="AI21" s="16">
        <f t="shared" si="70"/>
        <v>0</v>
      </c>
      <c r="AJ21" s="16">
        <f t="shared" si="49"/>
        <v>0</v>
      </c>
      <c r="AK21" s="4">
        <f t="shared" si="50"/>
        <v>43635</v>
      </c>
      <c r="AL21" s="8"/>
      <c r="AM21" s="16">
        <f t="shared" si="15"/>
        <v>0</v>
      </c>
      <c r="AN21" s="16">
        <f t="shared" si="16"/>
        <v>0</v>
      </c>
      <c r="AO21" s="16">
        <f t="shared" si="17"/>
        <v>0</v>
      </c>
      <c r="AP21" s="16">
        <f t="shared" si="51"/>
        <v>0</v>
      </c>
      <c r="AQ21" s="16">
        <f t="shared" si="52"/>
        <v>8</v>
      </c>
      <c r="AR21" s="4">
        <f t="shared" si="53"/>
        <v>43665</v>
      </c>
      <c r="AS21" s="8"/>
      <c r="AT21" s="16">
        <f t="shared" si="18"/>
        <v>0</v>
      </c>
      <c r="AU21" s="16">
        <f t="shared" si="19"/>
        <v>0</v>
      </c>
      <c r="AV21" s="16">
        <f t="shared" si="20"/>
        <v>0</v>
      </c>
      <c r="AW21" s="16">
        <f t="shared" si="71"/>
        <v>0</v>
      </c>
      <c r="AX21" s="16">
        <f t="shared" si="54"/>
        <v>4</v>
      </c>
      <c r="AY21" s="4">
        <f t="shared" si="55"/>
        <v>43696</v>
      </c>
      <c r="AZ21" s="8"/>
      <c r="BA21" s="16">
        <f t="shared" si="21"/>
        <v>0</v>
      </c>
      <c r="BB21" s="16">
        <f t="shared" si="22"/>
        <v>0</v>
      </c>
      <c r="BC21" s="16">
        <f t="shared" si="23"/>
        <v>0</v>
      </c>
      <c r="BD21" s="16">
        <f t="shared" si="56"/>
        <v>0</v>
      </c>
      <c r="BE21" s="16">
        <f t="shared" si="57"/>
        <v>7</v>
      </c>
      <c r="BF21" s="4">
        <f t="shared" si="58"/>
        <v>43727</v>
      </c>
      <c r="BG21" s="8"/>
      <c r="BH21" s="16">
        <f t="shared" si="24"/>
        <v>0</v>
      </c>
      <c r="BI21" s="16">
        <f t="shared" si="25"/>
        <v>0</v>
      </c>
      <c r="BJ21" s="16">
        <f t="shared" si="26"/>
        <v>0</v>
      </c>
      <c r="BK21" s="16">
        <f t="shared" si="27"/>
        <v>0</v>
      </c>
      <c r="BL21" s="16">
        <f t="shared" si="59"/>
        <v>8</v>
      </c>
      <c r="BM21" s="14">
        <f t="shared" si="60"/>
        <v>43757</v>
      </c>
      <c r="BN21" s="15"/>
      <c r="BO21" s="16">
        <f t="shared" si="28"/>
        <v>0</v>
      </c>
      <c r="BP21" s="16">
        <f t="shared" si="29"/>
        <v>0</v>
      </c>
      <c r="BQ21" s="16">
        <f t="shared" si="30"/>
        <v>0</v>
      </c>
      <c r="BR21" s="16">
        <f t="shared" si="61"/>
        <v>0</v>
      </c>
      <c r="BS21" s="16">
        <f t="shared" si="62"/>
        <v>0</v>
      </c>
      <c r="BT21" s="4">
        <f t="shared" si="63"/>
        <v>43788</v>
      </c>
      <c r="BU21" s="8"/>
      <c r="BV21" s="16">
        <f t="shared" si="31"/>
        <v>0</v>
      </c>
      <c r="BW21" s="16">
        <f t="shared" si="32"/>
        <v>0</v>
      </c>
      <c r="BX21" s="16">
        <f t="shared" si="33"/>
        <v>0</v>
      </c>
      <c r="BY21" s="16">
        <f t="shared" si="34"/>
        <v>0</v>
      </c>
      <c r="BZ21" s="16">
        <f t="shared" si="64"/>
        <v>8</v>
      </c>
      <c r="CA21" s="4">
        <f t="shared" si="65"/>
        <v>43818</v>
      </c>
      <c r="CB21" s="8"/>
      <c r="CC21" s="16">
        <f t="shared" si="35"/>
        <v>0</v>
      </c>
      <c r="CD21" s="16">
        <f t="shared" si="36"/>
        <v>0</v>
      </c>
      <c r="CE21" s="16">
        <f t="shared" si="37"/>
        <v>0</v>
      </c>
      <c r="CF21" s="16">
        <f t="shared" si="38"/>
        <v>0</v>
      </c>
      <c r="CG21" s="16">
        <f t="shared" si="66"/>
        <v>8</v>
      </c>
    </row>
    <row r="22" spans="2:85" ht="21" customHeight="1" x14ac:dyDescent="0.2">
      <c r="B22" s="14">
        <f t="shared" si="39"/>
        <v>43485</v>
      </c>
      <c r="C22" s="15"/>
      <c r="D22" s="16">
        <f t="shared" si="0"/>
        <v>0</v>
      </c>
      <c r="E22" s="16">
        <f t="shared" si="1"/>
        <v>0</v>
      </c>
      <c r="F22" s="16">
        <f t="shared" si="40"/>
        <v>0</v>
      </c>
      <c r="G22" s="16">
        <f t="shared" si="67"/>
        <v>0</v>
      </c>
      <c r="H22" s="16">
        <f t="shared" si="68"/>
        <v>0</v>
      </c>
      <c r="I22" s="4">
        <f t="shared" si="41"/>
        <v>43516</v>
      </c>
      <c r="J22" s="8"/>
      <c r="K22" s="16">
        <f t="shared" si="2"/>
        <v>0</v>
      </c>
      <c r="L22" s="16">
        <f t="shared" si="3"/>
        <v>0</v>
      </c>
      <c r="M22" s="16">
        <f t="shared" si="4"/>
        <v>0</v>
      </c>
      <c r="N22" s="16">
        <f t="shared" si="42"/>
        <v>0</v>
      </c>
      <c r="O22" s="16">
        <f t="shared" si="5"/>
        <v>8</v>
      </c>
      <c r="P22" s="4">
        <f t="shared" si="43"/>
        <v>43544</v>
      </c>
      <c r="Q22" s="8"/>
      <c r="R22" s="16">
        <f t="shared" si="6"/>
        <v>0</v>
      </c>
      <c r="S22" s="16">
        <f t="shared" si="7"/>
        <v>0</v>
      </c>
      <c r="T22" s="16">
        <f t="shared" si="8"/>
        <v>0</v>
      </c>
      <c r="U22" s="16">
        <f t="shared" si="44"/>
        <v>0</v>
      </c>
      <c r="V22" s="16">
        <f t="shared" si="45"/>
        <v>8</v>
      </c>
      <c r="W22" s="14">
        <f t="shared" si="46"/>
        <v>43575</v>
      </c>
      <c r="X22" s="15"/>
      <c r="Y22" s="16">
        <f t="shared" si="9"/>
        <v>0</v>
      </c>
      <c r="Z22" s="16">
        <f t="shared" si="10"/>
        <v>0</v>
      </c>
      <c r="AA22" s="16">
        <f t="shared" si="11"/>
        <v>0</v>
      </c>
      <c r="AB22" s="16">
        <f t="shared" si="69"/>
        <v>0</v>
      </c>
      <c r="AC22" s="16">
        <f t="shared" si="47"/>
        <v>0</v>
      </c>
      <c r="AD22" s="4">
        <f t="shared" si="48"/>
        <v>43605</v>
      </c>
      <c r="AE22" s="8"/>
      <c r="AF22" s="16">
        <f t="shared" si="12"/>
        <v>0</v>
      </c>
      <c r="AG22" s="16">
        <f t="shared" si="13"/>
        <v>0</v>
      </c>
      <c r="AH22" s="16">
        <f t="shared" si="14"/>
        <v>0</v>
      </c>
      <c r="AI22" s="16">
        <f t="shared" si="70"/>
        <v>0</v>
      </c>
      <c r="AJ22" s="16">
        <f t="shared" si="49"/>
        <v>7</v>
      </c>
      <c r="AK22" s="4">
        <f t="shared" si="50"/>
        <v>43636</v>
      </c>
      <c r="AL22" s="8"/>
      <c r="AM22" s="16">
        <f t="shared" si="15"/>
        <v>0</v>
      </c>
      <c r="AN22" s="16">
        <f t="shared" si="16"/>
        <v>0</v>
      </c>
      <c r="AO22" s="16">
        <f t="shared" si="17"/>
        <v>0</v>
      </c>
      <c r="AP22" s="16">
        <f t="shared" si="51"/>
        <v>0</v>
      </c>
      <c r="AQ22" s="16">
        <f t="shared" si="52"/>
        <v>8</v>
      </c>
      <c r="AR22" s="14">
        <f t="shared" si="53"/>
        <v>43666</v>
      </c>
      <c r="AS22" s="15"/>
      <c r="AT22" s="16">
        <f t="shared" si="18"/>
        <v>0</v>
      </c>
      <c r="AU22" s="16">
        <f t="shared" si="19"/>
        <v>0</v>
      </c>
      <c r="AV22" s="16">
        <f t="shared" si="20"/>
        <v>0</v>
      </c>
      <c r="AW22" s="16">
        <f t="shared" si="71"/>
        <v>0</v>
      </c>
      <c r="AX22" s="16">
        <f t="shared" si="54"/>
        <v>0</v>
      </c>
      <c r="AY22" s="4">
        <f t="shared" si="55"/>
        <v>43697</v>
      </c>
      <c r="AZ22" s="8"/>
      <c r="BA22" s="16">
        <f t="shared" si="21"/>
        <v>0</v>
      </c>
      <c r="BB22" s="16">
        <f t="shared" si="22"/>
        <v>0</v>
      </c>
      <c r="BC22" s="16">
        <f t="shared" si="23"/>
        <v>0</v>
      </c>
      <c r="BD22" s="16">
        <f t="shared" si="56"/>
        <v>0</v>
      </c>
      <c r="BE22" s="16">
        <f t="shared" si="57"/>
        <v>8</v>
      </c>
      <c r="BF22" s="4">
        <f t="shared" si="58"/>
        <v>43728</v>
      </c>
      <c r="BG22" s="8"/>
      <c r="BH22" s="16">
        <f t="shared" si="24"/>
        <v>0</v>
      </c>
      <c r="BI22" s="16">
        <f t="shared" si="25"/>
        <v>0</v>
      </c>
      <c r="BJ22" s="16">
        <f t="shared" si="26"/>
        <v>0</v>
      </c>
      <c r="BK22" s="16">
        <f t="shared" si="27"/>
        <v>0</v>
      </c>
      <c r="BL22" s="16">
        <f t="shared" si="59"/>
        <v>4</v>
      </c>
      <c r="BM22" s="14">
        <f t="shared" si="60"/>
        <v>43758</v>
      </c>
      <c r="BN22" s="15"/>
      <c r="BO22" s="16">
        <f t="shared" si="28"/>
        <v>0</v>
      </c>
      <c r="BP22" s="16">
        <f t="shared" si="29"/>
        <v>0</v>
      </c>
      <c r="BQ22" s="16">
        <f t="shared" si="30"/>
        <v>0</v>
      </c>
      <c r="BR22" s="16">
        <f t="shared" si="61"/>
        <v>0</v>
      </c>
      <c r="BS22" s="16">
        <f t="shared" si="62"/>
        <v>0</v>
      </c>
      <c r="BT22" s="4">
        <f t="shared" si="63"/>
        <v>43789</v>
      </c>
      <c r="BU22" s="8"/>
      <c r="BV22" s="16">
        <f t="shared" si="31"/>
        <v>0</v>
      </c>
      <c r="BW22" s="16">
        <f t="shared" si="32"/>
        <v>0</v>
      </c>
      <c r="BX22" s="16">
        <f t="shared" si="33"/>
        <v>0</v>
      </c>
      <c r="BY22" s="16">
        <f t="shared" si="34"/>
        <v>0</v>
      </c>
      <c r="BZ22" s="16">
        <f t="shared" si="64"/>
        <v>8</v>
      </c>
      <c r="CA22" s="4">
        <f t="shared" si="65"/>
        <v>43819</v>
      </c>
      <c r="CB22" s="8"/>
      <c r="CC22" s="16">
        <f t="shared" si="35"/>
        <v>0</v>
      </c>
      <c r="CD22" s="16">
        <f t="shared" si="36"/>
        <v>0</v>
      </c>
      <c r="CE22" s="16">
        <f t="shared" si="37"/>
        <v>0</v>
      </c>
      <c r="CF22" s="16">
        <f t="shared" si="38"/>
        <v>0</v>
      </c>
      <c r="CG22" s="16">
        <f t="shared" si="66"/>
        <v>4</v>
      </c>
    </row>
    <row r="23" spans="2:85" ht="21" customHeight="1" x14ac:dyDescent="0.2">
      <c r="B23" s="4">
        <f t="shared" si="39"/>
        <v>43486</v>
      </c>
      <c r="C23" s="8"/>
      <c r="D23" s="16">
        <f t="shared" si="0"/>
        <v>0</v>
      </c>
      <c r="E23" s="16">
        <f t="shared" si="1"/>
        <v>0</v>
      </c>
      <c r="F23" s="16">
        <f t="shared" si="40"/>
        <v>0</v>
      </c>
      <c r="G23" s="16">
        <f t="shared" si="67"/>
        <v>0</v>
      </c>
      <c r="H23" s="16">
        <f t="shared" si="68"/>
        <v>7</v>
      </c>
      <c r="I23" s="4">
        <f t="shared" si="41"/>
        <v>43517</v>
      </c>
      <c r="J23" s="8"/>
      <c r="K23" s="16">
        <f t="shared" si="2"/>
        <v>0</v>
      </c>
      <c r="L23" s="16">
        <f t="shared" si="3"/>
        <v>0</v>
      </c>
      <c r="M23" s="16">
        <f t="shared" si="4"/>
        <v>0</v>
      </c>
      <c r="N23" s="16">
        <f t="shared" si="42"/>
        <v>0</v>
      </c>
      <c r="O23" s="16">
        <f t="shared" si="5"/>
        <v>8</v>
      </c>
      <c r="P23" s="4">
        <f t="shared" si="43"/>
        <v>43545</v>
      </c>
      <c r="Q23" s="8"/>
      <c r="R23" s="16">
        <f t="shared" si="6"/>
        <v>0</v>
      </c>
      <c r="S23" s="16">
        <f t="shared" si="7"/>
        <v>0</v>
      </c>
      <c r="T23" s="16">
        <f t="shared" si="8"/>
        <v>0</v>
      </c>
      <c r="U23" s="16">
        <f t="shared" si="44"/>
        <v>0</v>
      </c>
      <c r="V23" s="16">
        <f t="shared" si="45"/>
        <v>8</v>
      </c>
      <c r="W23" s="14">
        <f t="shared" si="46"/>
        <v>43576</v>
      </c>
      <c r="X23" s="15"/>
      <c r="Y23" s="16">
        <f t="shared" si="9"/>
        <v>0</v>
      </c>
      <c r="Z23" s="16">
        <f t="shared" si="10"/>
        <v>0</v>
      </c>
      <c r="AA23" s="16">
        <f t="shared" si="11"/>
        <v>0</v>
      </c>
      <c r="AB23" s="16">
        <f t="shared" si="69"/>
        <v>0</v>
      </c>
      <c r="AC23" s="16">
        <f t="shared" si="47"/>
        <v>0</v>
      </c>
      <c r="AD23" s="4">
        <f t="shared" si="48"/>
        <v>43606</v>
      </c>
      <c r="AE23" s="8"/>
      <c r="AF23" s="16">
        <f t="shared" si="12"/>
        <v>0</v>
      </c>
      <c r="AG23" s="16">
        <f t="shared" si="13"/>
        <v>0</v>
      </c>
      <c r="AH23" s="16">
        <f t="shared" si="14"/>
        <v>0</v>
      </c>
      <c r="AI23" s="16">
        <f t="shared" si="70"/>
        <v>0</v>
      </c>
      <c r="AJ23" s="16">
        <f t="shared" si="49"/>
        <v>8</v>
      </c>
      <c r="AK23" s="4">
        <f t="shared" si="50"/>
        <v>43637</v>
      </c>
      <c r="AL23" s="8"/>
      <c r="AM23" s="16">
        <f t="shared" si="15"/>
        <v>0</v>
      </c>
      <c r="AN23" s="16">
        <f t="shared" si="16"/>
        <v>0</v>
      </c>
      <c r="AO23" s="16">
        <f t="shared" si="17"/>
        <v>0</v>
      </c>
      <c r="AP23" s="16">
        <f t="shared" si="51"/>
        <v>0</v>
      </c>
      <c r="AQ23" s="16">
        <f t="shared" si="52"/>
        <v>4</v>
      </c>
      <c r="AR23" s="14">
        <f t="shared" si="53"/>
        <v>43667</v>
      </c>
      <c r="AS23" s="15"/>
      <c r="AT23" s="16">
        <f t="shared" si="18"/>
        <v>0</v>
      </c>
      <c r="AU23" s="16">
        <f t="shared" si="19"/>
        <v>0</v>
      </c>
      <c r="AV23" s="16">
        <f t="shared" si="20"/>
        <v>0</v>
      </c>
      <c r="AW23" s="16">
        <f t="shared" si="71"/>
        <v>0</v>
      </c>
      <c r="AX23" s="16">
        <f t="shared" si="54"/>
        <v>0</v>
      </c>
      <c r="AY23" s="4">
        <f t="shared" si="55"/>
        <v>43698</v>
      </c>
      <c r="AZ23" s="8"/>
      <c r="BA23" s="16">
        <f t="shared" si="21"/>
        <v>0</v>
      </c>
      <c r="BB23" s="16">
        <f t="shared" si="22"/>
        <v>0</v>
      </c>
      <c r="BC23" s="16">
        <f t="shared" si="23"/>
        <v>0</v>
      </c>
      <c r="BD23" s="16">
        <f t="shared" si="56"/>
        <v>0</v>
      </c>
      <c r="BE23" s="16">
        <f t="shared" si="57"/>
        <v>8</v>
      </c>
      <c r="BF23" s="14">
        <f t="shared" si="58"/>
        <v>43729</v>
      </c>
      <c r="BG23" s="15"/>
      <c r="BH23" s="16">
        <f t="shared" si="24"/>
        <v>0</v>
      </c>
      <c r="BI23" s="16">
        <f t="shared" si="25"/>
        <v>0</v>
      </c>
      <c r="BJ23" s="16">
        <f t="shared" si="26"/>
        <v>0</v>
      </c>
      <c r="BK23" s="16">
        <f t="shared" si="27"/>
        <v>0</v>
      </c>
      <c r="BL23" s="16">
        <f t="shared" si="59"/>
        <v>0</v>
      </c>
      <c r="BM23" s="4">
        <f t="shared" si="60"/>
        <v>43759</v>
      </c>
      <c r="BN23" s="8"/>
      <c r="BO23" s="16">
        <f t="shared" si="28"/>
        <v>0</v>
      </c>
      <c r="BP23" s="16">
        <f t="shared" si="29"/>
        <v>0</v>
      </c>
      <c r="BQ23" s="16">
        <f t="shared" si="30"/>
        <v>0</v>
      </c>
      <c r="BR23" s="16">
        <f t="shared" si="61"/>
        <v>0</v>
      </c>
      <c r="BS23" s="16">
        <f t="shared" si="62"/>
        <v>7</v>
      </c>
      <c r="BT23" s="4">
        <f t="shared" si="63"/>
        <v>43790</v>
      </c>
      <c r="BU23" s="8"/>
      <c r="BV23" s="16">
        <f t="shared" si="31"/>
        <v>0</v>
      </c>
      <c r="BW23" s="16">
        <f t="shared" si="32"/>
        <v>0</v>
      </c>
      <c r="BX23" s="16">
        <f t="shared" si="33"/>
        <v>0</v>
      </c>
      <c r="BY23" s="16">
        <f t="shared" si="34"/>
        <v>0</v>
      </c>
      <c r="BZ23" s="16">
        <f t="shared" si="64"/>
        <v>8</v>
      </c>
      <c r="CA23" s="14">
        <f t="shared" si="65"/>
        <v>43820</v>
      </c>
      <c r="CB23" s="15"/>
      <c r="CC23" s="16">
        <f t="shared" si="35"/>
        <v>0</v>
      </c>
      <c r="CD23" s="16">
        <f t="shared" si="36"/>
        <v>0</v>
      </c>
      <c r="CE23" s="16">
        <f t="shared" si="37"/>
        <v>0</v>
      </c>
      <c r="CF23" s="16">
        <f t="shared" si="38"/>
        <v>0</v>
      </c>
      <c r="CG23" s="16">
        <f t="shared" si="66"/>
        <v>0</v>
      </c>
    </row>
    <row r="24" spans="2:85" ht="21" customHeight="1" x14ac:dyDescent="0.2">
      <c r="B24" s="4">
        <f t="shared" si="39"/>
        <v>43487</v>
      </c>
      <c r="C24" s="8"/>
      <c r="D24" s="16">
        <f t="shared" si="0"/>
        <v>0</v>
      </c>
      <c r="E24" s="16">
        <f t="shared" si="1"/>
        <v>0</v>
      </c>
      <c r="F24" s="16">
        <f t="shared" si="40"/>
        <v>0</v>
      </c>
      <c r="G24" s="16">
        <f t="shared" si="67"/>
        <v>0</v>
      </c>
      <c r="H24" s="16">
        <f t="shared" si="68"/>
        <v>8</v>
      </c>
      <c r="I24" s="4">
        <f t="shared" si="41"/>
        <v>43518</v>
      </c>
      <c r="J24" s="8"/>
      <c r="K24" s="16">
        <f t="shared" si="2"/>
        <v>0</v>
      </c>
      <c r="L24" s="16">
        <f t="shared" si="3"/>
        <v>0</v>
      </c>
      <c r="M24" s="16">
        <f t="shared" si="4"/>
        <v>0</v>
      </c>
      <c r="N24" s="16">
        <f t="shared" si="42"/>
        <v>0</v>
      </c>
      <c r="O24" s="16">
        <f t="shared" si="5"/>
        <v>4</v>
      </c>
      <c r="P24" s="4">
        <f t="shared" si="43"/>
        <v>43546</v>
      </c>
      <c r="Q24" s="8"/>
      <c r="R24" s="16">
        <f t="shared" si="6"/>
        <v>0</v>
      </c>
      <c r="S24" s="16">
        <f t="shared" si="7"/>
        <v>0</v>
      </c>
      <c r="T24" s="16">
        <f t="shared" si="8"/>
        <v>0</v>
      </c>
      <c r="U24" s="16">
        <f t="shared" si="44"/>
        <v>0</v>
      </c>
      <c r="V24" s="16">
        <f t="shared" si="45"/>
        <v>4</v>
      </c>
      <c r="W24" s="14">
        <f t="shared" si="46"/>
        <v>43577</v>
      </c>
      <c r="X24" s="15"/>
      <c r="Y24" s="16">
        <f t="shared" si="9"/>
        <v>0</v>
      </c>
      <c r="Z24" s="16">
        <f t="shared" si="10"/>
        <v>0</v>
      </c>
      <c r="AA24" s="16">
        <f t="shared" si="11"/>
        <v>0</v>
      </c>
      <c r="AB24" s="16">
        <f t="shared" si="69"/>
        <v>0</v>
      </c>
      <c r="AC24" s="16">
        <f t="shared" si="47"/>
        <v>7</v>
      </c>
      <c r="AD24" s="4">
        <f t="shared" si="48"/>
        <v>43607</v>
      </c>
      <c r="AE24" s="8"/>
      <c r="AF24" s="16">
        <f t="shared" si="12"/>
        <v>0</v>
      </c>
      <c r="AG24" s="16">
        <f t="shared" si="13"/>
        <v>0</v>
      </c>
      <c r="AH24" s="16">
        <f t="shared" si="14"/>
        <v>0</v>
      </c>
      <c r="AI24" s="16">
        <f t="shared" si="70"/>
        <v>0</v>
      </c>
      <c r="AJ24" s="16">
        <f t="shared" si="49"/>
        <v>8</v>
      </c>
      <c r="AK24" s="14">
        <f t="shared" si="50"/>
        <v>43638</v>
      </c>
      <c r="AL24" s="15"/>
      <c r="AM24" s="16">
        <f t="shared" si="15"/>
        <v>0</v>
      </c>
      <c r="AN24" s="16">
        <f t="shared" si="16"/>
        <v>0</v>
      </c>
      <c r="AO24" s="16">
        <f t="shared" si="17"/>
        <v>0</v>
      </c>
      <c r="AP24" s="16">
        <f t="shared" si="51"/>
        <v>0</v>
      </c>
      <c r="AQ24" s="16">
        <f t="shared" si="52"/>
        <v>0</v>
      </c>
      <c r="AR24" s="4">
        <f t="shared" si="53"/>
        <v>43668</v>
      </c>
      <c r="AS24" s="8"/>
      <c r="AT24" s="16">
        <f t="shared" si="18"/>
        <v>0</v>
      </c>
      <c r="AU24" s="16">
        <f t="shared" si="19"/>
        <v>0</v>
      </c>
      <c r="AV24" s="16">
        <f t="shared" si="20"/>
        <v>0</v>
      </c>
      <c r="AW24" s="16">
        <f t="shared" si="71"/>
        <v>0</v>
      </c>
      <c r="AX24" s="16">
        <f t="shared" si="54"/>
        <v>7</v>
      </c>
      <c r="AY24" s="4">
        <f t="shared" si="55"/>
        <v>43699</v>
      </c>
      <c r="AZ24" s="8"/>
      <c r="BA24" s="16">
        <f t="shared" si="21"/>
        <v>0</v>
      </c>
      <c r="BB24" s="16">
        <f t="shared" si="22"/>
        <v>0</v>
      </c>
      <c r="BC24" s="16">
        <f t="shared" si="23"/>
        <v>0</v>
      </c>
      <c r="BD24" s="16">
        <f t="shared" si="56"/>
        <v>0</v>
      </c>
      <c r="BE24" s="16">
        <f t="shared" si="57"/>
        <v>8</v>
      </c>
      <c r="BF24" s="14">
        <f t="shared" si="58"/>
        <v>43730</v>
      </c>
      <c r="BG24" s="15"/>
      <c r="BH24" s="16">
        <f t="shared" si="24"/>
        <v>0</v>
      </c>
      <c r="BI24" s="16">
        <f t="shared" si="25"/>
        <v>0</v>
      </c>
      <c r="BJ24" s="16">
        <f t="shared" si="26"/>
        <v>0</v>
      </c>
      <c r="BK24" s="16">
        <f t="shared" si="27"/>
        <v>0</v>
      </c>
      <c r="BL24" s="16">
        <f t="shared" si="59"/>
        <v>0</v>
      </c>
      <c r="BM24" s="4">
        <f t="shared" si="60"/>
        <v>43760</v>
      </c>
      <c r="BN24" s="8"/>
      <c r="BO24" s="16">
        <f t="shared" si="28"/>
        <v>0</v>
      </c>
      <c r="BP24" s="16">
        <f t="shared" si="29"/>
        <v>0</v>
      </c>
      <c r="BQ24" s="16">
        <f t="shared" si="30"/>
        <v>0</v>
      </c>
      <c r="BR24" s="16">
        <f t="shared" si="61"/>
        <v>0</v>
      </c>
      <c r="BS24" s="16">
        <f t="shared" si="62"/>
        <v>8</v>
      </c>
      <c r="BT24" s="4">
        <f t="shared" si="63"/>
        <v>43791</v>
      </c>
      <c r="BU24" s="8"/>
      <c r="BV24" s="16">
        <f t="shared" si="31"/>
        <v>0</v>
      </c>
      <c r="BW24" s="16">
        <f t="shared" si="32"/>
        <v>0</v>
      </c>
      <c r="BX24" s="16">
        <f t="shared" si="33"/>
        <v>0</v>
      </c>
      <c r="BY24" s="16">
        <f t="shared" si="34"/>
        <v>0</v>
      </c>
      <c r="BZ24" s="16">
        <f t="shared" si="64"/>
        <v>4</v>
      </c>
      <c r="CA24" s="14">
        <f t="shared" si="65"/>
        <v>43821</v>
      </c>
      <c r="CB24" s="15"/>
      <c r="CC24" s="16">
        <f t="shared" si="35"/>
        <v>0</v>
      </c>
      <c r="CD24" s="16">
        <f t="shared" si="36"/>
        <v>0</v>
      </c>
      <c r="CE24" s="16">
        <f t="shared" si="37"/>
        <v>0</v>
      </c>
      <c r="CF24" s="16">
        <f t="shared" si="38"/>
        <v>0</v>
      </c>
      <c r="CG24" s="16">
        <f t="shared" si="66"/>
        <v>0</v>
      </c>
    </row>
    <row r="25" spans="2:85" ht="21" customHeight="1" x14ac:dyDescent="0.2">
      <c r="B25" s="4">
        <f t="shared" si="39"/>
        <v>43488</v>
      </c>
      <c r="C25" s="8"/>
      <c r="D25" s="16">
        <f t="shared" si="0"/>
        <v>0</v>
      </c>
      <c r="E25" s="16">
        <f t="shared" si="1"/>
        <v>0</v>
      </c>
      <c r="F25" s="16">
        <f t="shared" si="40"/>
        <v>0</v>
      </c>
      <c r="G25" s="16">
        <f t="shared" si="67"/>
        <v>0</v>
      </c>
      <c r="H25" s="16">
        <f t="shared" si="68"/>
        <v>8</v>
      </c>
      <c r="I25" s="14">
        <f t="shared" si="41"/>
        <v>43519</v>
      </c>
      <c r="J25" s="15"/>
      <c r="K25" s="16">
        <f t="shared" si="2"/>
        <v>0</v>
      </c>
      <c r="L25" s="16">
        <f t="shared" si="3"/>
        <v>0</v>
      </c>
      <c r="M25" s="16">
        <f t="shared" si="4"/>
        <v>0</v>
      </c>
      <c r="N25" s="16">
        <f t="shared" si="42"/>
        <v>0</v>
      </c>
      <c r="O25" s="16">
        <f t="shared" si="5"/>
        <v>0</v>
      </c>
      <c r="P25" s="14">
        <f t="shared" si="43"/>
        <v>43547</v>
      </c>
      <c r="Q25" s="15"/>
      <c r="R25" s="16">
        <f t="shared" si="6"/>
        <v>0</v>
      </c>
      <c r="S25" s="16">
        <f t="shared" si="7"/>
        <v>0</v>
      </c>
      <c r="T25" s="16">
        <f t="shared" si="8"/>
        <v>0</v>
      </c>
      <c r="U25" s="16">
        <f t="shared" si="44"/>
        <v>0</v>
      </c>
      <c r="V25" s="16">
        <f t="shared" si="45"/>
        <v>0</v>
      </c>
      <c r="W25" s="4">
        <f t="shared" si="46"/>
        <v>43578</v>
      </c>
      <c r="X25" s="8"/>
      <c r="Y25" s="16">
        <f t="shared" si="9"/>
        <v>0</v>
      </c>
      <c r="Z25" s="16">
        <f t="shared" si="10"/>
        <v>0</v>
      </c>
      <c r="AA25" s="16">
        <f t="shared" si="11"/>
        <v>0</v>
      </c>
      <c r="AB25" s="16">
        <f t="shared" si="69"/>
        <v>0</v>
      </c>
      <c r="AC25" s="16">
        <f t="shared" si="47"/>
        <v>8</v>
      </c>
      <c r="AD25" s="4">
        <f t="shared" si="48"/>
        <v>43608</v>
      </c>
      <c r="AE25" s="8"/>
      <c r="AF25" s="16">
        <f t="shared" si="12"/>
        <v>0</v>
      </c>
      <c r="AG25" s="16">
        <f t="shared" si="13"/>
        <v>0</v>
      </c>
      <c r="AH25" s="16">
        <f t="shared" si="14"/>
        <v>0</v>
      </c>
      <c r="AI25" s="16">
        <f t="shared" si="70"/>
        <v>0</v>
      </c>
      <c r="AJ25" s="16">
        <f t="shared" si="49"/>
        <v>8</v>
      </c>
      <c r="AK25" s="14">
        <f t="shared" si="50"/>
        <v>43639</v>
      </c>
      <c r="AL25" s="15"/>
      <c r="AM25" s="16">
        <f t="shared" si="15"/>
        <v>0</v>
      </c>
      <c r="AN25" s="16">
        <f t="shared" si="16"/>
        <v>0</v>
      </c>
      <c r="AO25" s="16">
        <f t="shared" si="17"/>
        <v>0</v>
      </c>
      <c r="AP25" s="16">
        <f t="shared" si="51"/>
        <v>0</v>
      </c>
      <c r="AQ25" s="16">
        <f t="shared" si="52"/>
        <v>0</v>
      </c>
      <c r="AR25" s="4">
        <f t="shared" si="53"/>
        <v>43669</v>
      </c>
      <c r="AS25" s="8"/>
      <c r="AT25" s="16">
        <f t="shared" si="18"/>
        <v>0</v>
      </c>
      <c r="AU25" s="16">
        <f t="shared" si="19"/>
        <v>0</v>
      </c>
      <c r="AV25" s="16">
        <f t="shared" si="20"/>
        <v>0</v>
      </c>
      <c r="AW25" s="16">
        <f t="shared" si="71"/>
        <v>0</v>
      </c>
      <c r="AX25" s="16">
        <f t="shared" si="54"/>
        <v>8</v>
      </c>
      <c r="AY25" s="4">
        <f t="shared" si="55"/>
        <v>43700</v>
      </c>
      <c r="AZ25" s="8"/>
      <c r="BA25" s="16">
        <f t="shared" si="21"/>
        <v>0</v>
      </c>
      <c r="BB25" s="16">
        <f t="shared" si="22"/>
        <v>0</v>
      </c>
      <c r="BC25" s="16">
        <f t="shared" si="23"/>
        <v>0</v>
      </c>
      <c r="BD25" s="16">
        <f t="shared" si="56"/>
        <v>0</v>
      </c>
      <c r="BE25" s="16">
        <f t="shared" si="57"/>
        <v>4</v>
      </c>
      <c r="BF25" s="4">
        <f t="shared" si="58"/>
        <v>43731</v>
      </c>
      <c r="BG25" s="8"/>
      <c r="BH25" s="16">
        <f t="shared" si="24"/>
        <v>0</v>
      </c>
      <c r="BI25" s="16">
        <f t="shared" si="25"/>
        <v>0</v>
      </c>
      <c r="BJ25" s="16">
        <f t="shared" si="26"/>
        <v>0</v>
      </c>
      <c r="BK25" s="16">
        <f t="shared" si="27"/>
        <v>0</v>
      </c>
      <c r="BL25" s="16">
        <f t="shared" si="59"/>
        <v>7</v>
      </c>
      <c r="BM25" s="4">
        <f t="shared" si="60"/>
        <v>43761</v>
      </c>
      <c r="BN25" s="8"/>
      <c r="BO25" s="16">
        <f t="shared" si="28"/>
        <v>0</v>
      </c>
      <c r="BP25" s="16">
        <f t="shared" si="29"/>
        <v>0</v>
      </c>
      <c r="BQ25" s="16">
        <f t="shared" si="30"/>
        <v>0</v>
      </c>
      <c r="BR25" s="16">
        <f t="shared" si="61"/>
        <v>0</v>
      </c>
      <c r="BS25" s="16">
        <f t="shared" si="62"/>
        <v>8</v>
      </c>
      <c r="BT25" s="14">
        <f t="shared" si="63"/>
        <v>43792</v>
      </c>
      <c r="BU25" s="15"/>
      <c r="BV25" s="16">
        <f t="shared" si="31"/>
        <v>0</v>
      </c>
      <c r="BW25" s="16">
        <f t="shared" si="32"/>
        <v>0</v>
      </c>
      <c r="BX25" s="16">
        <f t="shared" si="33"/>
        <v>0</v>
      </c>
      <c r="BY25" s="16">
        <f t="shared" si="34"/>
        <v>0</v>
      </c>
      <c r="BZ25" s="16">
        <f t="shared" si="64"/>
        <v>0</v>
      </c>
      <c r="CA25" s="4">
        <f t="shared" si="65"/>
        <v>43822</v>
      </c>
      <c r="CB25" s="8"/>
      <c r="CC25" s="16">
        <f t="shared" si="35"/>
        <v>0</v>
      </c>
      <c r="CD25" s="16">
        <f t="shared" si="36"/>
        <v>0</v>
      </c>
      <c r="CE25" s="16">
        <f t="shared" si="37"/>
        <v>0</v>
      </c>
      <c r="CF25" s="16">
        <f t="shared" si="38"/>
        <v>0</v>
      </c>
      <c r="CG25" s="16">
        <f t="shared" si="66"/>
        <v>7</v>
      </c>
    </row>
    <row r="26" spans="2:85" ht="21" customHeight="1" x14ac:dyDescent="0.2">
      <c r="B26" s="4">
        <f t="shared" si="39"/>
        <v>43489</v>
      </c>
      <c r="C26" s="8"/>
      <c r="D26" s="16">
        <f t="shared" si="0"/>
        <v>0</v>
      </c>
      <c r="E26" s="16">
        <f t="shared" si="1"/>
        <v>0</v>
      </c>
      <c r="F26" s="16">
        <f t="shared" si="40"/>
        <v>0</v>
      </c>
      <c r="G26" s="16">
        <f t="shared" si="67"/>
        <v>0</v>
      </c>
      <c r="H26" s="16">
        <f t="shared" si="68"/>
        <v>8</v>
      </c>
      <c r="I26" s="14">
        <f t="shared" si="41"/>
        <v>43520</v>
      </c>
      <c r="J26" s="15"/>
      <c r="K26" s="16">
        <f t="shared" si="2"/>
        <v>0</v>
      </c>
      <c r="L26" s="16">
        <f t="shared" si="3"/>
        <v>0</v>
      </c>
      <c r="M26" s="16">
        <f t="shared" si="4"/>
        <v>0</v>
      </c>
      <c r="N26" s="16">
        <f t="shared" si="42"/>
        <v>0</v>
      </c>
      <c r="O26" s="16">
        <f t="shared" si="5"/>
        <v>0</v>
      </c>
      <c r="P26" s="14">
        <f t="shared" si="43"/>
        <v>43548</v>
      </c>
      <c r="Q26" s="15"/>
      <c r="R26" s="16">
        <f t="shared" si="6"/>
        <v>0</v>
      </c>
      <c r="S26" s="16">
        <f t="shared" si="7"/>
        <v>0</v>
      </c>
      <c r="T26" s="16">
        <f t="shared" si="8"/>
        <v>0</v>
      </c>
      <c r="U26" s="16">
        <f t="shared" si="44"/>
        <v>0</v>
      </c>
      <c r="V26" s="16">
        <f t="shared" si="45"/>
        <v>0</v>
      </c>
      <c r="W26" s="4">
        <f t="shared" si="46"/>
        <v>43579</v>
      </c>
      <c r="X26" s="8"/>
      <c r="Y26" s="16">
        <f t="shared" si="9"/>
        <v>0</v>
      </c>
      <c r="Z26" s="16">
        <f t="shared" si="10"/>
        <v>0</v>
      </c>
      <c r="AA26" s="16">
        <f t="shared" si="11"/>
        <v>0</v>
      </c>
      <c r="AB26" s="16">
        <f t="shared" si="69"/>
        <v>0</v>
      </c>
      <c r="AC26" s="16">
        <f t="shared" si="47"/>
        <v>8</v>
      </c>
      <c r="AD26" s="4">
        <f t="shared" si="48"/>
        <v>43609</v>
      </c>
      <c r="AE26" s="8"/>
      <c r="AF26" s="16">
        <f t="shared" si="12"/>
        <v>0</v>
      </c>
      <c r="AG26" s="16">
        <f t="shared" si="13"/>
        <v>0</v>
      </c>
      <c r="AH26" s="16">
        <f t="shared" si="14"/>
        <v>0</v>
      </c>
      <c r="AI26" s="16">
        <f t="shared" si="70"/>
        <v>0</v>
      </c>
      <c r="AJ26" s="16">
        <f t="shared" si="49"/>
        <v>4</v>
      </c>
      <c r="AK26" s="4">
        <f t="shared" si="50"/>
        <v>43640</v>
      </c>
      <c r="AL26" s="8"/>
      <c r="AM26" s="16">
        <f t="shared" si="15"/>
        <v>0</v>
      </c>
      <c r="AN26" s="16">
        <f t="shared" si="16"/>
        <v>0</v>
      </c>
      <c r="AO26" s="16">
        <f t="shared" si="17"/>
        <v>0</v>
      </c>
      <c r="AP26" s="16">
        <f t="shared" si="51"/>
        <v>0</v>
      </c>
      <c r="AQ26" s="16">
        <f t="shared" si="52"/>
        <v>7</v>
      </c>
      <c r="AR26" s="4">
        <f t="shared" si="53"/>
        <v>43670</v>
      </c>
      <c r="AS26" s="8"/>
      <c r="AT26" s="16">
        <f t="shared" si="18"/>
        <v>0</v>
      </c>
      <c r="AU26" s="16">
        <f t="shared" si="19"/>
        <v>0</v>
      </c>
      <c r="AV26" s="16">
        <f t="shared" si="20"/>
        <v>0</v>
      </c>
      <c r="AW26" s="16">
        <f t="shared" si="71"/>
        <v>0</v>
      </c>
      <c r="AX26" s="16">
        <f t="shared" si="54"/>
        <v>8</v>
      </c>
      <c r="AY26" s="14">
        <f t="shared" si="55"/>
        <v>43701</v>
      </c>
      <c r="AZ26" s="15"/>
      <c r="BA26" s="16">
        <f t="shared" si="21"/>
        <v>0</v>
      </c>
      <c r="BB26" s="16">
        <f t="shared" si="22"/>
        <v>0</v>
      </c>
      <c r="BC26" s="16">
        <f t="shared" si="23"/>
        <v>0</v>
      </c>
      <c r="BD26" s="16">
        <f t="shared" si="56"/>
        <v>0</v>
      </c>
      <c r="BE26" s="16">
        <f t="shared" si="57"/>
        <v>0</v>
      </c>
      <c r="BF26" s="4">
        <f t="shared" si="58"/>
        <v>43732</v>
      </c>
      <c r="BG26" s="8"/>
      <c r="BH26" s="16">
        <f t="shared" si="24"/>
        <v>0</v>
      </c>
      <c r="BI26" s="16">
        <f t="shared" si="25"/>
        <v>0</v>
      </c>
      <c r="BJ26" s="16">
        <f t="shared" si="26"/>
        <v>0</v>
      </c>
      <c r="BK26" s="16">
        <f t="shared" si="27"/>
        <v>0</v>
      </c>
      <c r="BL26" s="16">
        <f t="shared" si="59"/>
        <v>8</v>
      </c>
      <c r="BM26" s="4">
        <f t="shared" si="60"/>
        <v>43762</v>
      </c>
      <c r="BN26" s="8"/>
      <c r="BO26" s="16">
        <f t="shared" si="28"/>
        <v>0</v>
      </c>
      <c r="BP26" s="16">
        <f t="shared" si="29"/>
        <v>0</v>
      </c>
      <c r="BQ26" s="16">
        <f t="shared" si="30"/>
        <v>0</v>
      </c>
      <c r="BR26" s="16">
        <f t="shared" si="61"/>
        <v>0</v>
      </c>
      <c r="BS26" s="16">
        <f t="shared" si="62"/>
        <v>8</v>
      </c>
      <c r="BT26" s="14">
        <f t="shared" si="63"/>
        <v>43793</v>
      </c>
      <c r="BU26" s="15"/>
      <c r="BV26" s="16">
        <f t="shared" si="31"/>
        <v>0</v>
      </c>
      <c r="BW26" s="16">
        <f t="shared" si="32"/>
        <v>0</v>
      </c>
      <c r="BX26" s="16">
        <f t="shared" si="33"/>
        <v>0</v>
      </c>
      <c r="BY26" s="16">
        <f t="shared" si="34"/>
        <v>0</v>
      </c>
      <c r="BZ26" s="16">
        <f t="shared" si="64"/>
        <v>0</v>
      </c>
      <c r="CA26" s="4">
        <f t="shared" si="65"/>
        <v>43823</v>
      </c>
      <c r="CB26" s="8"/>
      <c r="CC26" s="16">
        <f t="shared" si="35"/>
        <v>0</v>
      </c>
      <c r="CD26" s="16">
        <f t="shared" si="36"/>
        <v>0</v>
      </c>
      <c r="CE26" s="16">
        <f t="shared" si="37"/>
        <v>0</v>
      </c>
      <c r="CF26" s="16">
        <f t="shared" si="38"/>
        <v>0</v>
      </c>
      <c r="CG26" s="16">
        <f t="shared" si="66"/>
        <v>8</v>
      </c>
    </row>
    <row r="27" spans="2:85" ht="21" customHeight="1" x14ac:dyDescent="0.2">
      <c r="B27" s="4">
        <f t="shared" si="39"/>
        <v>43490</v>
      </c>
      <c r="C27" s="8"/>
      <c r="D27" s="16">
        <f t="shared" si="0"/>
        <v>0</v>
      </c>
      <c r="E27" s="16">
        <f t="shared" si="1"/>
        <v>0</v>
      </c>
      <c r="F27" s="16">
        <f t="shared" si="40"/>
        <v>0</v>
      </c>
      <c r="G27" s="16">
        <f t="shared" si="67"/>
        <v>0</v>
      </c>
      <c r="H27" s="16">
        <f t="shared" si="68"/>
        <v>4</v>
      </c>
      <c r="I27" s="4">
        <f t="shared" si="41"/>
        <v>43521</v>
      </c>
      <c r="J27" s="8"/>
      <c r="K27" s="16">
        <f t="shared" si="2"/>
        <v>0</v>
      </c>
      <c r="L27" s="16">
        <f t="shared" si="3"/>
        <v>0</v>
      </c>
      <c r="M27" s="16">
        <f t="shared" si="4"/>
        <v>0</v>
      </c>
      <c r="N27" s="16">
        <f t="shared" si="42"/>
        <v>0</v>
      </c>
      <c r="O27" s="16">
        <f t="shared" si="5"/>
        <v>7</v>
      </c>
      <c r="P27" s="4">
        <f t="shared" si="43"/>
        <v>43549</v>
      </c>
      <c r="Q27" s="8"/>
      <c r="R27" s="16">
        <f t="shared" si="6"/>
        <v>0</v>
      </c>
      <c r="S27" s="16">
        <f t="shared" si="7"/>
        <v>0</v>
      </c>
      <c r="T27" s="16">
        <f t="shared" si="8"/>
        <v>0</v>
      </c>
      <c r="U27" s="16">
        <f t="shared" si="44"/>
        <v>0</v>
      </c>
      <c r="V27" s="16">
        <f t="shared" si="45"/>
        <v>7</v>
      </c>
      <c r="W27" s="4">
        <f t="shared" si="46"/>
        <v>43580</v>
      </c>
      <c r="X27" s="8"/>
      <c r="Y27" s="16">
        <f t="shared" si="9"/>
        <v>0</v>
      </c>
      <c r="Z27" s="16">
        <f t="shared" si="10"/>
        <v>0</v>
      </c>
      <c r="AA27" s="16">
        <f t="shared" si="11"/>
        <v>0</v>
      </c>
      <c r="AB27" s="16">
        <f t="shared" si="69"/>
        <v>0</v>
      </c>
      <c r="AC27" s="16">
        <f t="shared" si="47"/>
        <v>8</v>
      </c>
      <c r="AD27" s="14">
        <f t="shared" si="48"/>
        <v>43610</v>
      </c>
      <c r="AE27" s="15"/>
      <c r="AF27" s="16">
        <f t="shared" si="12"/>
        <v>0</v>
      </c>
      <c r="AG27" s="16">
        <f t="shared" si="13"/>
        <v>0</v>
      </c>
      <c r="AH27" s="16">
        <f t="shared" si="14"/>
        <v>0</v>
      </c>
      <c r="AI27" s="16">
        <f t="shared" si="70"/>
        <v>0</v>
      </c>
      <c r="AJ27" s="16">
        <f t="shared" si="49"/>
        <v>0</v>
      </c>
      <c r="AK27" s="4">
        <f t="shared" si="50"/>
        <v>43641</v>
      </c>
      <c r="AL27" s="8"/>
      <c r="AM27" s="16">
        <f t="shared" si="15"/>
        <v>0</v>
      </c>
      <c r="AN27" s="16">
        <f t="shared" si="16"/>
        <v>0</v>
      </c>
      <c r="AO27" s="16">
        <f t="shared" si="17"/>
        <v>0</v>
      </c>
      <c r="AP27" s="16">
        <f t="shared" si="51"/>
        <v>0</v>
      </c>
      <c r="AQ27" s="16">
        <f t="shared" si="52"/>
        <v>8</v>
      </c>
      <c r="AR27" s="4">
        <f t="shared" si="53"/>
        <v>43671</v>
      </c>
      <c r="AS27" s="8"/>
      <c r="AT27" s="16">
        <f t="shared" si="18"/>
        <v>0</v>
      </c>
      <c r="AU27" s="16">
        <f t="shared" si="19"/>
        <v>0</v>
      </c>
      <c r="AV27" s="16">
        <f t="shared" si="20"/>
        <v>0</v>
      </c>
      <c r="AW27" s="16">
        <f t="shared" si="71"/>
        <v>0</v>
      </c>
      <c r="AX27" s="16">
        <f t="shared" si="54"/>
        <v>8</v>
      </c>
      <c r="AY27" s="14">
        <f t="shared" si="55"/>
        <v>43702</v>
      </c>
      <c r="AZ27" s="15"/>
      <c r="BA27" s="16">
        <f t="shared" si="21"/>
        <v>0</v>
      </c>
      <c r="BB27" s="16">
        <f t="shared" si="22"/>
        <v>0</v>
      </c>
      <c r="BC27" s="16">
        <f t="shared" si="23"/>
        <v>0</v>
      </c>
      <c r="BD27" s="16">
        <f t="shared" si="56"/>
        <v>0</v>
      </c>
      <c r="BE27" s="16">
        <f t="shared" si="57"/>
        <v>0</v>
      </c>
      <c r="BF27" s="4">
        <f t="shared" si="58"/>
        <v>43733</v>
      </c>
      <c r="BG27" s="8"/>
      <c r="BH27" s="16">
        <f t="shared" si="24"/>
        <v>0</v>
      </c>
      <c r="BI27" s="16">
        <f t="shared" si="25"/>
        <v>0</v>
      </c>
      <c r="BJ27" s="16">
        <f t="shared" si="26"/>
        <v>0</v>
      </c>
      <c r="BK27" s="16">
        <f t="shared" si="27"/>
        <v>0</v>
      </c>
      <c r="BL27" s="16">
        <f t="shared" si="59"/>
        <v>8</v>
      </c>
      <c r="BM27" s="4">
        <f t="shared" si="60"/>
        <v>43763</v>
      </c>
      <c r="BN27" s="8"/>
      <c r="BO27" s="16">
        <f t="shared" si="28"/>
        <v>0</v>
      </c>
      <c r="BP27" s="16">
        <f t="shared" si="29"/>
        <v>0</v>
      </c>
      <c r="BQ27" s="16">
        <f t="shared" si="30"/>
        <v>0</v>
      </c>
      <c r="BR27" s="16">
        <f t="shared" si="61"/>
        <v>0</v>
      </c>
      <c r="BS27" s="16">
        <f t="shared" si="62"/>
        <v>4</v>
      </c>
      <c r="BT27" s="4">
        <f t="shared" si="63"/>
        <v>43794</v>
      </c>
      <c r="BU27" s="8"/>
      <c r="BV27" s="16">
        <f t="shared" si="31"/>
        <v>0</v>
      </c>
      <c r="BW27" s="16">
        <f t="shared" si="32"/>
        <v>0</v>
      </c>
      <c r="BX27" s="16">
        <f t="shared" si="33"/>
        <v>0</v>
      </c>
      <c r="BY27" s="16">
        <f t="shared" si="34"/>
        <v>0</v>
      </c>
      <c r="BZ27" s="16">
        <f t="shared" si="64"/>
        <v>7</v>
      </c>
      <c r="CA27" s="14">
        <f t="shared" si="65"/>
        <v>43824</v>
      </c>
      <c r="CB27" s="15"/>
      <c r="CC27" s="16">
        <f t="shared" si="35"/>
        <v>0</v>
      </c>
      <c r="CD27" s="16">
        <f t="shared" si="36"/>
        <v>0</v>
      </c>
      <c r="CE27" s="16">
        <f t="shared" si="37"/>
        <v>0</v>
      </c>
      <c r="CF27" s="16">
        <f t="shared" si="38"/>
        <v>0</v>
      </c>
      <c r="CG27" s="16">
        <f t="shared" si="66"/>
        <v>8</v>
      </c>
    </row>
    <row r="28" spans="2:85" ht="21" customHeight="1" x14ac:dyDescent="0.2">
      <c r="B28" s="14">
        <f t="shared" si="39"/>
        <v>43491</v>
      </c>
      <c r="C28" s="15"/>
      <c r="D28" s="16">
        <f t="shared" si="0"/>
        <v>0</v>
      </c>
      <c r="E28" s="16">
        <f t="shared" si="1"/>
        <v>0</v>
      </c>
      <c r="F28" s="16">
        <f t="shared" si="40"/>
        <v>0</v>
      </c>
      <c r="G28" s="16">
        <f t="shared" si="67"/>
        <v>0</v>
      </c>
      <c r="H28" s="16">
        <f t="shared" si="68"/>
        <v>0</v>
      </c>
      <c r="I28" s="4">
        <f t="shared" si="41"/>
        <v>43522</v>
      </c>
      <c r="J28" s="8"/>
      <c r="K28" s="16">
        <f t="shared" si="2"/>
        <v>0</v>
      </c>
      <c r="L28" s="16">
        <f t="shared" si="3"/>
        <v>0</v>
      </c>
      <c r="M28" s="16">
        <f t="shared" si="4"/>
        <v>0</v>
      </c>
      <c r="N28" s="16">
        <f t="shared" si="42"/>
        <v>0</v>
      </c>
      <c r="O28" s="16">
        <f t="shared" si="5"/>
        <v>8</v>
      </c>
      <c r="P28" s="4">
        <f t="shared" si="43"/>
        <v>43550</v>
      </c>
      <c r="Q28" s="8"/>
      <c r="R28" s="16">
        <f t="shared" si="6"/>
        <v>0</v>
      </c>
      <c r="S28" s="16">
        <f t="shared" si="7"/>
        <v>0</v>
      </c>
      <c r="T28" s="16">
        <f t="shared" si="8"/>
        <v>0</v>
      </c>
      <c r="U28" s="16">
        <f t="shared" si="44"/>
        <v>0</v>
      </c>
      <c r="V28" s="16">
        <f t="shared" si="45"/>
        <v>8</v>
      </c>
      <c r="W28" s="4">
        <f t="shared" si="46"/>
        <v>43581</v>
      </c>
      <c r="X28" s="8"/>
      <c r="Y28" s="16">
        <f t="shared" si="9"/>
        <v>0</v>
      </c>
      <c r="Z28" s="16">
        <f t="shared" si="10"/>
        <v>0</v>
      </c>
      <c r="AA28" s="16">
        <f t="shared" si="11"/>
        <v>0</v>
      </c>
      <c r="AB28" s="16">
        <f t="shared" si="69"/>
        <v>0</v>
      </c>
      <c r="AC28" s="16">
        <f t="shared" si="47"/>
        <v>4</v>
      </c>
      <c r="AD28" s="14">
        <f t="shared" si="48"/>
        <v>43611</v>
      </c>
      <c r="AE28" s="15"/>
      <c r="AF28" s="16">
        <f t="shared" si="12"/>
        <v>0</v>
      </c>
      <c r="AG28" s="16">
        <f t="shared" si="13"/>
        <v>0</v>
      </c>
      <c r="AH28" s="16">
        <f t="shared" si="14"/>
        <v>0</v>
      </c>
      <c r="AI28" s="16">
        <f t="shared" si="70"/>
        <v>0</v>
      </c>
      <c r="AJ28" s="16">
        <f t="shared" si="49"/>
        <v>0</v>
      </c>
      <c r="AK28" s="4">
        <f t="shared" si="50"/>
        <v>43642</v>
      </c>
      <c r="AL28" s="8"/>
      <c r="AM28" s="16">
        <f t="shared" si="15"/>
        <v>0</v>
      </c>
      <c r="AN28" s="16">
        <f t="shared" si="16"/>
        <v>0</v>
      </c>
      <c r="AO28" s="16">
        <f t="shared" si="17"/>
        <v>0</v>
      </c>
      <c r="AP28" s="16">
        <f t="shared" si="51"/>
        <v>0</v>
      </c>
      <c r="AQ28" s="16">
        <f t="shared" si="52"/>
        <v>8</v>
      </c>
      <c r="AR28" s="4">
        <f t="shared" si="53"/>
        <v>43672</v>
      </c>
      <c r="AS28" s="8"/>
      <c r="AT28" s="16">
        <f t="shared" si="18"/>
        <v>0</v>
      </c>
      <c r="AU28" s="16">
        <f t="shared" si="19"/>
        <v>0</v>
      </c>
      <c r="AV28" s="16">
        <f t="shared" si="20"/>
        <v>0</v>
      </c>
      <c r="AW28" s="16">
        <f t="shared" si="71"/>
        <v>0</v>
      </c>
      <c r="AX28" s="16">
        <f t="shared" si="54"/>
        <v>4</v>
      </c>
      <c r="AY28" s="4">
        <f t="shared" si="55"/>
        <v>43703</v>
      </c>
      <c r="AZ28" s="8"/>
      <c r="BA28" s="16">
        <f t="shared" si="21"/>
        <v>0</v>
      </c>
      <c r="BB28" s="16">
        <f t="shared" si="22"/>
        <v>0</v>
      </c>
      <c r="BC28" s="16">
        <f t="shared" si="23"/>
        <v>0</v>
      </c>
      <c r="BD28" s="16">
        <f t="shared" si="56"/>
        <v>0</v>
      </c>
      <c r="BE28" s="16">
        <f t="shared" si="57"/>
        <v>7</v>
      </c>
      <c r="BF28" s="4">
        <f t="shared" si="58"/>
        <v>43734</v>
      </c>
      <c r="BG28" s="8"/>
      <c r="BH28" s="16">
        <f t="shared" si="24"/>
        <v>0</v>
      </c>
      <c r="BI28" s="16">
        <f t="shared" si="25"/>
        <v>0</v>
      </c>
      <c r="BJ28" s="16">
        <f t="shared" si="26"/>
        <v>0</v>
      </c>
      <c r="BK28" s="16">
        <f t="shared" si="27"/>
        <v>0</v>
      </c>
      <c r="BL28" s="16">
        <f t="shared" si="59"/>
        <v>8</v>
      </c>
      <c r="BM28" s="14">
        <f t="shared" si="60"/>
        <v>43764</v>
      </c>
      <c r="BN28" s="15"/>
      <c r="BO28" s="16">
        <f t="shared" si="28"/>
        <v>0</v>
      </c>
      <c r="BP28" s="16">
        <f t="shared" si="29"/>
        <v>0</v>
      </c>
      <c r="BQ28" s="16">
        <f t="shared" si="30"/>
        <v>0</v>
      </c>
      <c r="BR28" s="16">
        <f t="shared" si="61"/>
        <v>0</v>
      </c>
      <c r="BS28" s="16">
        <f t="shared" si="62"/>
        <v>0</v>
      </c>
      <c r="BT28" s="4">
        <f t="shared" si="63"/>
        <v>43795</v>
      </c>
      <c r="BU28" s="8"/>
      <c r="BV28" s="16">
        <f t="shared" si="31"/>
        <v>0</v>
      </c>
      <c r="BW28" s="16">
        <f t="shared" si="32"/>
        <v>0</v>
      </c>
      <c r="BX28" s="16">
        <f t="shared" si="33"/>
        <v>0</v>
      </c>
      <c r="BY28" s="16">
        <f t="shared" si="34"/>
        <v>0</v>
      </c>
      <c r="BZ28" s="16">
        <f t="shared" si="64"/>
        <v>8</v>
      </c>
      <c r="CA28" s="4">
        <f t="shared" si="65"/>
        <v>43825</v>
      </c>
      <c r="CB28" s="8"/>
      <c r="CC28" s="16">
        <f t="shared" si="35"/>
        <v>0</v>
      </c>
      <c r="CD28" s="16">
        <f t="shared" si="36"/>
        <v>0</v>
      </c>
      <c r="CE28" s="16">
        <f t="shared" si="37"/>
        <v>0</v>
      </c>
      <c r="CF28" s="16">
        <f t="shared" si="38"/>
        <v>0</v>
      </c>
      <c r="CG28" s="16">
        <f t="shared" si="66"/>
        <v>8</v>
      </c>
    </row>
    <row r="29" spans="2:85" ht="21" customHeight="1" x14ac:dyDescent="0.2">
      <c r="B29" s="14">
        <f t="shared" si="39"/>
        <v>43492</v>
      </c>
      <c r="C29" s="15"/>
      <c r="D29" s="16">
        <f t="shared" si="0"/>
        <v>0</v>
      </c>
      <c r="E29" s="16">
        <f t="shared" si="1"/>
        <v>0</v>
      </c>
      <c r="F29" s="16">
        <f t="shared" si="40"/>
        <v>0</v>
      </c>
      <c r="G29" s="16">
        <f t="shared" si="67"/>
        <v>0</v>
      </c>
      <c r="H29" s="16">
        <f t="shared" si="68"/>
        <v>0</v>
      </c>
      <c r="I29" s="4">
        <f t="shared" si="41"/>
        <v>43523</v>
      </c>
      <c r="J29" s="8"/>
      <c r="K29" s="16">
        <f t="shared" si="2"/>
        <v>0</v>
      </c>
      <c r="L29" s="16">
        <f t="shared" si="3"/>
        <v>0</v>
      </c>
      <c r="M29" s="16">
        <f t="shared" si="4"/>
        <v>0</v>
      </c>
      <c r="N29" s="16">
        <f t="shared" si="42"/>
        <v>0</v>
      </c>
      <c r="O29" s="16">
        <f t="shared" si="5"/>
        <v>8</v>
      </c>
      <c r="P29" s="4">
        <f t="shared" si="43"/>
        <v>43551</v>
      </c>
      <c r="Q29" s="8"/>
      <c r="R29" s="16">
        <f t="shared" si="6"/>
        <v>0</v>
      </c>
      <c r="S29" s="16">
        <f t="shared" si="7"/>
        <v>0</v>
      </c>
      <c r="T29" s="16">
        <f t="shared" si="8"/>
        <v>0</v>
      </c>
      <c r="U29" s="16">
        <f t="shared" si="44"/>
        <v>0</v>
      </c>
      <c r="V29" s="16">
        <f t="shared" si="45"/>
        <v>8</v>
      </c>
      <c r="W29" s="14">
        <f t="shared" si="46"/>
        <v>43582</v>
      </c>
      <c r="X29" s="15"/>
      <c r="Y29" s="16">
        <f t="shared" si="9"/>
        <v>0</v>
      </c>
      <c r="Z29" s="16">
        <f t="shared" si="10"/>
        <v>0</v>
      </c>
      <c r="AA29" s="16">
        <f t="shared" si="11"/>
        <v>0</v>
      </c>
      <c r="AB29" s="16">
        <f t="shared" si="69"/>
        <v>0</v>
      </c>
      <c r="AC29" s="16">
        <f t="shared" si="47"/>
        <v>0</v>
      </c>
      <c r="AD29" s="4">
        <f t="shared" si="48"/>
        <v>43612</v>
      </c>
      <c r="AE29" s="8"/>
      <c r="AF29" s="16">
        <f t="shared" si="12"/>
        <v>0</v>
      </c>
      <c r="AG29" s="16">
        <f t="shared" si="13"/>
        <v>0</v>
      </c>
      <c r="AH29" s="16">
        <f t="shared" si="14"/>
        <v>0</v>
      </c>
      <c r="AI29" s="16">
        <f t="shared" si="70"/>
        <v>0</v>
      </c>
      <c r="AJ29" s="16">
        <f t="shared" si="49"/>
        <v>7</v>
      </c>
      <c r="AK29" s="4">
        <f t="shared" si="50"/>
        <v>43643</v>
      </c>
      <c r="AL29" s="8"/>
      <c r="AM29" s="16">
        <f t="shared" si="15"/>
        <v>0</v>
      </c>
      <c r="AN29" s="16">
        <f t="shared" si="16"/>
        <v>0</v>
      </c>
      <c r="AO29" s="16">
        <f t="shared" si="17"/>
        <v>0</v>
      </c>
      <c r="AP29" s="16">
        <f t="shared" si="51"/>
        <v>0</v>
      </c>
      <c r="AQ29" s="16">
        <f t="shared" si="52"/>
        <v>8</v>
      </c>
      <c r="AR29" s="14">
        <f t="shared" si="53"/>
        <v>43673</v>
      </c>
      <c r="AS29" s="15"/>
      <c r="AT29" s="16">
        <f t="shared" si="18"/>
        <v>0</v>
      </c>
      <c r="AU29" s="16">
        <f t="shared" si="19"/>
        <v>0</v>
      </c>
      <c r="AV29" s="16">
        <f t="shared" si="20"/>
        <v>0</v>
      </c>
      <c r="AW29" s="16">
        <f t="shared" si="71"/>
        <v>0</v>
      </c>
      <c r="AX29" s="16">
        <f t="shared" si="54"/>
        <v>0</v>
      </c>
      <c r="AY29" s="4">
        <f t="shared" si="55"/>
        <v>43704</v>
      </c>
      <c r="AZ29" s="8"/>
      <c r="BA29" s="16">
        <f t="shared" si="21"/>
        <v>0</v>
      </c>
      <c r="BB29" s="16">
        <f t="shared" si="22"/>
        <v>0</v>
      </c>
      <c r="BC29" s="16">
        <f t="shared" si="23"/>
        <v>0</v>
      </c>
      <c r="BD29" s="16">
        <f t="shared" si="56"/>
        <v>0</v>
      </c>
      <c r="BE29" s="16">
        <f t="shared" si="57"/>
        <v>8</v>
      </c>
      <c r="BF29" s="4">
        <f t="shared" si="58"/>
        <v>43735</v>
      </c>
      <c r="BG29" s="8"/>
      <c r="BH29" s="16">
        <f t="shared" si="24"/>
        <v>0</v>
      </c>
      <c r="BI29" s="16">
        <f t="shared" si="25"/>
        <v>0</v>
      </c>
      <c r="BJ29" s="16">
        <f t="shared" si="26"/>
        <v>0</v>
      </c>
      <c r="BK29" s="16">
        <f t="shared" si="27"/>
        <v>0</v>
      </c>
      <c r="BL29" s="16">
        <f t="shared" si="59"/>
        <v>4</v>
      </c>
      <c r="BM29" s="14">
        <f t="shared" si="60"/>
        <v>43765</v>
      </c>
      <c r="BN29" s="15"/>
      <c r="BO29" s="16">
        <f t="shared" si="28"/>
        <v>0</v>
      </c>
      <c r="BP29" s="16">
        <f t="shared" si="29"/>
        <v>0</v>
      </c>
      <c r="BQ29" s="16">
        <f t="shared" si="30"/>
        <v>0</v>
      </c>
      <c r="BR29" s="16">
        <f t="shared" si="61"/>
        <v>0</v>
      </c>
      <c r="BS29" s="16">
        <f t="shared" si="62"/>
        <v>0</v>
      </c>
      <c r="BT29" s="4">
        <f t="shared" si="63"/>
        <v>43796</v>
      </c>
      <c r="BU29" s="8"/>
      <c r="BV29" s="16">
        <f t="shared" si="31"/>
        <v>0</v>
      </c>
      <c r="BW29" s="16">
        <f t="shared" si="32"/>
        <v>0</v>
      </c>
      <c r="BX29" s="16">
        <f t="shared" si="33"/>
        <v>0</v>
      </c>
      <c r="BY29" s="16">
        <f t="shared" si="34"/>
        <v>0</v>
      </c>
      <c r="BZ29" s="16">
        <f t="shared" si="64"/>
        <v>8</v>
      </c>
      <c r="CA29" s="4">
        <f t="shared" si="65"/>
        <v>43826</v>
      </c>
      <c r="CB29" s="8"/>
      <c r="CC29" s="16">
        <f t="shared" si="35"/>
        <v>0</v>
      </c>
      <c r="CD29" s="16">
        <f t="shared" si="36"/>
        <v>0</v>
      </c>
      <c r="CE29" s="16">
        <f t="shared" si="37"/>
        <v>0</v>
      </c>
      <c r="CF29" s="16">
        <f t="shared" si="38"/>
        <v>0</v>
      </c>
      <c r="CG29" s="16">
        <f t="shared" si="66"/>
        <v>4</v>
      </c>
    </row>
    <row r="30" spans="2:85" ht="21" customHeight="1" x14ac:dyDescent="0.2">
      <c r="B30" s="4">
        <f t="shared" si="39"/>
        <v>43493</v>
      </c>
      <c r="C30" s="8"/>
      <c r="D30" s="16">
        <f t="shared" si="0"/>
        <v>0</v>
      </c>
      <c r="E30" s="16">
        <f t="shared" si="1"/>
        <v>0</v>
      </c>
      <c r="F30" s="16">
        <f t="shared" si="40"/>
        <v>0</v>
      </c>
      <c r="G30" s="16">
        <f t="shared" si="67"/>
        <v>0</v>
      </c>
      <c r="H30" s="16">
        <f t="shared" si="68"/>
        <v>7</v>
      </c>
      <c r="I30" s="4">
        <f t="shared" si="41"/>
        <v>43524</v>
      </c>
      <c r="J30" s="8"/>
      <c r="K30" s="16">
        <f t="shared" si="2"/>
        <v>0</v>
      </c>
      <c r="L30" s="16">
        <f t="shared" si="3"/>
        <v>0</v>
      </c>
      <c r="M30" s="16">
        <f t="shared" si="4"/>
        <v>0</v>
      </c>
      <c r="N30" s="16">
        <f t="shared" si="42"/>
        <v>0</v>
      </c>
      <c r="O30" s="16">
        <f t="shared" si="5"/>
        <v>8</v>
      </c>
      <c r="P30" s="4">
        <f t="shared" si="43"/>
        <v>43552</v>
      </c>
      <c r="Q30" s="8"/>
      <c r="R30" s="16">
        <f t="shared" si="6"/>
        <v>0</v>
      </c>
      <c r="S30" s="16">
        <f t="shared" si="7"/>
        <v>0</v>
      </c>
      <c r="T30" s="16">
        <f t="shared" si="8"/>
        <v>0</v>
      </c>
      <c r="U30" s="16">
        <f t="shared" si="44"/>
        <v>0</v>
      </c>
      <c r="V30" s="16">
        <f t="shared" si="45"/>
        <v>8</v>
      </c>
      <c r="W30" s="14">
        <f t="shared" si="46"/>
        <v>43583</v>
      </c>
      <c r="X30" s="15"/>
      <c r="Y30" s="16">
        <f t="shared" si="9"/>
        <v>0</v>
      </c>
      <c r="Z30" s="16">
        <f t="shared" si="10"/>
        <v>0</v>
      </c>
      <c r="AA30" s="16">
        <f t="shared" si="11"/>
        <v>0</v>
      </c>
      <c r="AB30" s="16">
        <f t="shared" si="69"/>
        <v>0</v>
      </c>
      <c r="AC30" s="16">
        <f t="shared" si="47"/>
        <v>0</v>
      </c>
      <c r="AD30" s="4">
        <f t="shared" si="48"/>
        <v>43613</v>
      </c>
      <c r="AE30" s="8"/>
      <c r="AF30" s="16">
        <f t="shared" si="12"/>
        <v>0</v>
      </c>
      <c r="AG30" s="16">
        <f t="shared" si="13"/>
        <v>0</v>
      </c>
      <c r="AH30" s="16">
        <f t="shared" si="14"/>
        <v>0</v>
      </c>
      <c r="AI30" s="16">
        <f t="shared" si="70"/>
        <v>0</v>
      </c>
      <c r="AJ30" s="16">
        <f t="shared" si="49"/>
        <v>8</v>
      </c>
      <c r="AK30" s="4">
        <f t="shared" si="50"/>
        <v>43644</v>
      </c>
      <c r="AL30" s="8"/>
      <c r="AM30" s="16">
        <f t="shared" si="15"/>
        <v>0</v>
      </c>
      <c r="AN30" s="16">
        <f t="shared" si="16"/>
        <v>0</v>
      </c>
      <c r="AO30" s="16">
        <f t="shared" si="17"/>
        <v>0</v>
      </c>
      <c r="AP30" s="16">
        <f t="shared" si="51"/>
        <v>0</v>
      </c>
      <c r="AQ30" s="16">
        <f t="shared" si="52"/>
        <v>4</v>
      </c>
      <c r="AR30" s="14">
        <f t="shared" si="53"/>
        <v>43674</v>
      </c>
      <c r="AS30" s="15"/>
      <c r="AT30" s="16">
        <f t="shared" si="18"/>
        <v>0</v>
      </c>
      <c r="AU30" s="16">
        <f t="shared" si="19"/>
        <v>0</v>
      </c>
      <c r="AV30" s="16">
        <f t="shared" si="20"/>
        <v>0</v>
      </c>
      <c r="AW30" s="16">
        <f t="shared" si="71"/>
        <v>0</v>
      </c>
      <c r="AX30" s="16">
        <f t="shared" si="54"/>
        <v>0</v>
      </c>
      <c r="AY30" s="4">
        <f t="shared" si="55"/>
        <v>43705</v>
      </c>
      <c r="AZ30" s="8"/>
      <c r="BA30" s="16">
        <f t="shared" si="21"/>
        <v>0</v>
      </c>
      <c r="BB30" s="16">
        <f t="shared" si="22"/>
        <v>0</v>
      </c>
      <c r="BC30" s="16">
        <f t="shared" si="23"/>
        <v>0</v>
      </c>
      <c r="BD30" s="16">
        <f t="shared" si="56"/>
        <v>0</v>
      </c>
      <c r="BE30" s="16">
        <f t="shared" si="57"/>
        <v>8</v>
      </c>
      <c r="BF30" s="14">
        <f t="shared" si="58"/>
        <v>43736</v>
      </c>
      <c r="BG30" s="15"/>
      <c r="BH30" s="16">
        <f t="shared" si="24"/>
        <v>0</v>
      </c>
      <c r="BI30" s="16">
        <f t="shared" si="25"/>
        <v>0</v>
      </c>
      <c r="BJ30" s="16">
        <f t="shared" si="26"/>
        <v>0</v>
      </c>
      <c r="BK30" s="16">
        <f t="shared" si="27"/>
        <v>0</v>
      </c>
      <c r="BL30" s="16">
        <f t="shared" si="59"/>
        <v>0</v>
      </c>
      <c r="BM30" s="4">
        <f t="shared" si="60"/>
        <v>43766</v>
      </c>
      <c r="BN30" s="8"/>
      <c r="BO30" s="16">
        <f t="shared" si="28"/>
        <v>0</v>
      </c>
      <c r="BP30" s="16">
        <f t="shared" si="29"/>
        <v>0</v>
      </c>
      <c r="BQ30" s="16">
        <f t="shared" si="30"/>
        <v>0</v>
      </c>
      <c r="BR30" s="16">
        <f t="shared" si="61"/>
        <v>0</v>
      </c>
      <c r="BS30" s="16">
        <f t="shared" si="62"/>
        <v>7</v>
      </c>
      <c r="BT30" s="4">
        <f t="shared" si="63"/>
        <v>43797</v>
      </c>
      <c r="BU30" s="8"/>
      <c r="BV30" s="16">
        <f t="shared" si="31"/>
        <v>0</v>
      </c>
      <c r="BW30" s="16">
        <f t="shared" si="32"/>
        <v>0</v>
      </c>
      <c r="BX30" s="16">
        <f t="shared" si="33"/>
        <v>0</v>
      </c>
      <c r="BY30" s="16">
        <f t="shared" si="34"/>
        <v>0</v>
      </c>
      <c r="BZ30" s="16">
        <f t="shared" si="64"/>
        <v>8</v>
      </c>
      <c r="CA30" s="14">
        <f t="shared" si="65"/>
        <v>43827</v>
      </c>
      <c r="CB30" s="15"/>
      <c r="CC30" s="16">
        <f t="shared" si="35"/>
        <v>0</v>
      </c>
      <c r="CD30" s="16">
        <f t="shared" si="36"/>
        <v>0</v>
      </c>
      <c r="CE30" s="16">
        <f t="shared" si="37"/>
        <v>0</v>
      </c>
      <c r="CF30" s="16">
        <f t="shared" si="38"/>
        <v>0</v>
      </c>
      <c r="CG30" s="16">
        <f t="shared" si="66"/>
        <v>0</v>
      </c>
    </row>
    <row r="31" spans="2:85" ht="21" customHeight="1" x14ac:dyDescent="0.2">
      <c r="B31" s="4">
        <f t="shared" si="39"/>
        <v>43494</v>
      </c>
      <c r="C31" s="8"/>
      <c r="D31" s="16">
        <f t="shared" si="0"/>
        <v>0</v>
      </c>
      <c r="E31" s="16">
        <f t="shared" si="1"/>
        <v>0</v>
      </c>
      <c r="F31" s="16">
        <f t="shared" si="40"/>
        <v>0</v>
      </c>
      <c r="G31" s="16">
        <f t="shared" si="67"/>
        <v>0</v>
      </c>
      <c r="H31" s="16">
        <f t="shared" si="68"/>
        <v>8</v>
      </c>
      <c r="I31" s="4"/>
      <c r="J31" s="8"/>
      <c r="K31" s="16">
        <f t="shared" si="2"/>
        <v>0</v>
      </c>
      <c r="L31" s="16">
        <f t="shared" si="3"/>
        <v>0</v>
      </c>
      <c r="M31" s="16">
        <f t="shared" si="4"/>
        <v>0</v>
      </c>
      <c r="N31" s="16">
        <f t="shared" si="42"/>
        <v>0</v>
      </c>
      <c r="O31" s="16">
        <f t="shared" si="5"/>
        <v>0</v>
      </c>
      <c r="P31" s="4">
        <f t="shared" si="43"/>
        <v>43553</v>
      </c>
      <c r="Q31" s="8"/>
      <c r="R31" s="16">
        <f t="shared" si="6"/>
        <v>0</v>
      </c>
      <c r="S31" s="16">
        <f t="shared" si="7"/>
        <v>0</v>
      </c>
      <c r="T31" s="16">
        <f t="shared" si="8"/>
        <v>0</v>
      </c>
      <c r="U31" s="16">
        <f t="shared" si="44"/>
        <v>0</v>
      </c>
      <c r="V31" s="16">
        <f t="shared" si="45"/>
        <v>4</v>
      </c>
      <c r="W31" s="4">
        <f t="shared" si="46"/>
        <v>43584</v>
      </c>
      <c r="X31" s="8"/>
      <c r="Y31" s="16">
        <f t="shared" si="9"/>
        <v>0</v>
      </c>
      <c r="Z31" s="16">
        <f t="shared" si="10"/>
        <v>0</v>
      </c>
      <c r="AA31" s="16">
        <f t="shared" si="11"/>
        <v>0</v>
      </c>
      <c r="AB31" s="16">
        <f t="shared" si="69"/>
        <v>0</v>
      </c>
      <c r="AC31" s="16">
        <f t="shared" si="47"/>
        <v>7</v>
      </c>
      <c r="AD31" s="4">
        <f t="shared" si="48"/>
        <v>43614</v>
      </c>
      <c r="AE31" s="8"/>
      <c r="AF31" s="16">
        <f t="shared" si="12"/>
        <v>0</v>
      </c>
      <c r="AG31" s="16">
        <f t="shared" si="13"/>
        <v>0</v>
      </c>
      <c r="AH31" s="16">
        <f t="shared" si="14"/>
        <v>0</v>
      </c>
      <c r="AI31" s="16">
        <f t="shared" si="70"/>
        <v>0</v>
      </c>
      <c r="AJ31" s="16">
        <f t="shared" si="49"/>
        <v>8</v>
      </c>
      <c r="AK31" s="14">
        <f t="shared" si="50"/>
        <v>43645</v>
      </c>
      <c r="AL31" s="15"/>
      <c r="AM31" s="16">
        <f t="shared" si="15"/>
        <v>0</v>
      </c>
      <c r="AN31" s="16">
        <f t="shared" si="16"/>
        <v>0</v>
      </c>
      <c r="AO31" s="16">
        <f t="shared" si="17"/>
        <v>0</v>
      </c>
      <c r="AP31" s="16">
        <f t="shared" si="51"/>
        <v>0</v>
      </c>
      <c r="AQ31" s="16">
        <f t="shared" si="52"/>
        <v>0</v>
      </c>
      <c r="AR31" s="4">
        <f t="shared" si="53"/>
        <v>43675</v>
      </c>
      <c r="AS31" s="8"/>
      <c r="AT31" s="16">
        <f t="shared" si="18"/>
        <v>0</v>
      </c>
      <c r="AU31" s="16">
        <f t="shared" si="19"/>
        <v>0</v>
      </c>
      <c r="AV31" s="16">
        <f t="shared" si="20"/>
        <v>0</v>
      </c>
      <c r="AW31" s="16">
        <f t="shared" si="71"/>
        <v>0</v>
      </c>
      <c r="AX31" s="16">
        <f t="shared" si="54"/>
        <v>7</v>
      </c>
      <c r="AY31" s="4">
        <f t="shared" si="55"/>
        <v>43706</v>
      </c>
      <c r="AZ31" s="8"/>
      <c r="BA31" s="16">
        <f t="shared" si="21"/>
        <v>0</v>
      </c>
      <c r="BB31" s="16">
        <f t="shared" si="22"/>
        <v>0</v>
      </c>
      <c r="BC31" s="16">
        <f t="shared" si="23"/>
        <v>0</v>
      </c>
      <c r="BD31" s="16">
        <f t="shared" si="56"/>
        <v>0</v>
      </c>
      <c r="BE31" s="16">
        <f t="shared" si="57"/>
        <v>8</v>
      </c>
      <c r="BF31" s="14">
        <f t="shared" si="58"/>
        <v>43737</v>
      </c>
      <c r="BG31" s="15"/>
      <c r="BH31" s="16">
        <f t="shared" si="24"/>
        <v>0</v>
      </c>
      <c r="BI31" s="16">
        <f t="shared" si="25"/>
        <v>0</v>
      </c>
      <c r="BJ31" s="16">
        <f t="shared" si="26"/>
        <v>0</v>
      </c>
      <c r="BK31" s="16">
        <f t="shared" si="27"/>
        <v>0</v>
      </c>
      <c r="BL31" s="16">
        <f t="shared" si="59"/>
        <v>0</v>
      </c>
      <c r="BM31" s="4">
        <f t="shared" si="60"/>
        <v>43767</v>
      </c>
      <c r="BN31" s="8"/>
      <c r="BO31" s="16">
        <f t="shared" si="28"/>
        <v>0</v>
      </c>
      <c r="BP31" s="16">
        <f t="shared" si="29"/>
        <v>0</v>
      </c>
      <c r="BQ31" s="16">
        <f t="shared" si="30"/>
        <v>0</v>
      </c>
      <c r="BR31" s="16">
        <f t="shared" si="61"/>
        <v>0</v>
      </c>
      <c r="BS31" s="16">
        <f t="shared" si="62"/>
        <v>8</v>
      </c>
      <c r="BT31" s="4">
        <f t="shared" si="63"/>
        <v>43798</v>
      </c>
      <c r="BU31" s="8"/>
      <c r="BV31" s="16">
        <f t="shared" si="31"/>
        <v>0</v>
      </c>
      <c r="BW31" s="16">
        <f t="shared" si="32"/>
        <v>0</v>
      </c>
      <c r="BX31" s="16">
        <f t="shared" si="33"/>
        <v>0</v>
      </c>
      <c r="BY31" s="16">
        <f t="shared" si="34"/>
        <v>0</v>
      </c>
      <c r="BZ31" s="16">
        <f t="shared" si="64"/>
        <v>4</v>
      </c>
      <c r="CA31" s="14">
        <f t="shared" si="65"/>
        <v>43828</v>
      </c>
      <c r="CB31" s="15"/>
      <c r="CC31" s="16">
        <f t="shared" si="35"/>
        <v>0</v>
      </c>
      <c r="CD31" s="16">
        <f t="shared" si="36"/>
        <v>0</v>
      </c>
      <c r="CE31" s="16">
        <f t="shared" si="37"/>
        <v>0</v>
      </c>
      <c r="CF31" s="16">
        <f t="shared" si="38"/>
        <v>0</v>
      </c>
      <c r="CG31" s="16">
        <f t="shared" si="66"/>
        <v>0</v>
      </c>
    </row>
    <row r="32" spans="2:85" ht="21" customHeight="1" x14ac:dyDescent="0.2">
      <c r="B32" s="4">
        <f t="shared" si="39"/>
        <v>43495</v>
      </c>
      <c r="C32" s="8"/>
      <c r="D32" s="16">
        <f t="shared" si="0"/>
        <v>0</v>
      </c>
      <c r="E32" s="16">
        <f t="shared" si="1"/>
        <v>0</v>
      </c>
      <c r="F32" s="16">
        <f t="shared" si="40"/>
        <v>0</v>
      </c>
      <c r="G32" s="16">
        <f t="shared" si="67"/>
        <v>0</v>
      </c>
      <c r="H32" s="16">
        <f t="shared" si="68"/>
        <v>8</v>
      </c>
      <c r="I32" s="4"/>
      <c r="J32" s="8"/>
      <c r="K32" s="16">
        <f t="shared" si="2"/>
        <v>0</v>
      </c>
      <c r="L32" s="16">
        <f t="shared" si="3"/>
        <v>0</v>
      </c>
      <c r="M32" s="16">
        <f t="shared" si="4"/>
        <v>0</v>
      </c>
      <c r="N32" s="16">
        <f t="shared" si="42"/>
        <v>0</v>
      </c>
      <c r="O32" s="16">
        <f t="shared" si="5"/>
        <v>0</v>
      </c>
      <c r="P32" s="14">
        <f t="shared" si="43"/>
        <v>43554</v>
      </c>
      <c r="Q32" s="15"/>
      <c r="R32" s="16">
        <f t="shared" si="6"/>
        <v>0</v>
      </c>
      <c r="S32" s="16">
        <f t="shared" si="7"/>
        <v>0</v>
      </c>
      <c r="T32" s="16">
        <f t="shared" si="8"/>
        <v>0</v>
      </c>
      <c r="U32" s="16">
        <f t="shared" si="44"/>
        <v>0</v>
      </c>
      <c r="V32" s="16">
        <f t="shared" si="45"/>
        <v>0</v>
      </c>
      <c r="W32" s="4">
        <f t="shared" si="46"/>
        <v>43585</v>
      </c>
      <c r="X32" s="8"/>
      <c r="Y32" s="16">
        <f t="shared" si="9"/>
        <v>0</v>
      </c>
      <c r="Z32" s="16">
        <f t="shared" si="10"/>
        <v>0</v>
      </c>
      <c r="AA32" s="16">
        <f t="shared" si="11"/>
        <v>0</v>
      </c>
      <c r="AB32" s="16">
        <f t="shared" si="69"/>
        <v>0</v>
      </c>
      <c r="AC32" s="16">
        <f t="shared" si="47"/>
        <v>8</v>
      </c>
      <c r="AD32" s="14">
        <f t="shared" si="48"/>
        <v>43615</v>
      </c>
      <c r="AE32" s="15"/>
      <c r="AF32" s="16">
        <f t="shared" si="12"/>
        <v>0</v>
      </c>
      <c r="AG32" s="16">
        <f t="shared" si="13"/>
        <v>0</v>
      </c>
      <c r="AH32" s="16">
        <f t="shared" si="14"/>
        <v>0</v>
      </c>
      <c r="AI32" s="16">
        <f t="shared" si="70"/>
        <v>0</v>
      </c>
      <c r="AJ32" s="16">
        <f t="shared" si="49"/>
        <v>8</v>
      </c>
      <c r="AK32" s="14">
        <f t="shared" si="50"/>
        <v>43646</v>
      </c>
      <c r="AL32" s="15"/>
      <c r="AM32" s="16">
        <f t="shared" si="15"/>
        <v>0</v>
      </c>
      <c r="AN32" s="16">
        <f t="shared" si="16"/>
        <v>0</v>
      </c>
      <c r="AO32" s="16">
        <f t="shared" si="17"/>
        <v>0</v>
      </c>
      <c r="AP32" s="16">
        <f t="shared" si="51"/>
        <v>0</v>
      </c>
      <c r="AQ32" s="16">
        <f t="shared" si="52"/>
        <v>0</v>
      </c>
      <c r="AR32" s="4">
        <f t="shared" si="53"/>
        <v>43676</v>
      </c>
      <c r="AS32" s="8"/>
      <c r="AT32" s="16">
        <f t="shared" si="18"/>
        <v>0</v>
      </c>
      <c r="AU32" s="16">
        <f t="shared" si="19"/>
        <v>0</v>
      </c>
      <c r="AV32" s="16">
        <f t="shared" si="20"/>
        <v>0</v>
      </c>
      <c r="AW32" s="16">
        <f t="shared" si="71"/>
        <v>0</v>
      </c>
      <c r="AX32" s="16">
        <f t="shared" si="54"/>
        <v>8</v>
      </c>
      <c r="AY32" s="4">
        <f t="shared" si="55"/>
        <v>43707</v>
      </c>
      <c r="AZ32" s="8"/>
      <c r="BA32" s="16">
        <f t="shared" si="21"/>
        <v>0</v>
      </c>
      <c r="BB32" s="16">
        <f t="shared" si="22"/>
        <v>0</v>
      </c>
      <c r="BC32" s="16">
        <f t="shared" si="23"/>
        <v>0</v>
      </c>
      <c r="BD32" s="16">
        <f t="shared" si="56"/>
        <v>0</v>
      </c>
      <c r="BE32" s="16">
        <f t="shared" si="57"/>
        <v>4</v>
      </c>
      <c r="BF32" s="4">
        <f t="shared" si="58"/>
        <v>43738</v>
      </c>
      <c r="BG32" s="8"/>
      <c r="BH32" s="16">
        <f t="shared" si="24"/>
        <v>0</v>
      </c>
      <c r="BI32" s="16">
        <f t="shared" si="25"/>
        <v>0</v>
      </c>
      <c r="BJ32" s="16">
        <f t="shared" si="26"/>
        <v>0</v>
      </c>
      <c r="BK32" s="16">
        <f t="shared" si="27"/>
        <v>0</v>
      </c>
      <c r="BL32" s="16">
        <f t="shared" si="59"/>
        <v>7</v>
      </c>
      <c r="BM32" s="4">
        <f t="shared" si="60"/>
        <v>43768</v>
      </c>
      <c r="BN32" s="8"/>
      <c r="BO32" s="16">
        <f t="shared" si="28"/>
        <v>0</v>
      </c>
      <c r="BP32" s="16">
        <f t="shared" si="29"/>
        <v>0</v>
      </c>
      <c r="BQ32" s="16">
        <f t="shared" si="30"/>
        <v>0</v>
      </c>
      <c r="BR32" s="16">
        <f t="shared" si="61"/>
        <v>0</v>
      </c>
      <c r="BS32" s="16">
        <f t="shared" si="62"/>
        <v>8</v>
      </c>
      <c r="BT32" s="14">
        <f t="shared" si="63"/>
        <v>43799</v>
      </c>
      <c r="BU32" s="15"/>
      <c r="BV32" s="16">
        <f t="shared" si="31"/>
        <v>0</v>
      </c>
      <c r="BW32" s="16">
        <f t="shared" si="32"/>
        <v>0</v>
      </c>
      <c r="BX32" s="16">
        <f t="shared" si="33"/>
        <v>0</v>
      </c>
      <c r="BY32" s="16">
        <f t="shared" si="34"/>
        <v>0</v>
      </c>
      <c r="BZ32" s="16">
        <f t="shared" si="64"/>
        <v>0</v>
      </c>
      <c r="CA32" s="4">
        <f t="shared" si="65"/>
        <v>43829</v>
      </c>
      <c r="CB32" s="8"/>
      <c r="CC32" s="16">
        <f t="shared" si="35"/>
        <v>0</v>
      </c>
      <c r="CD32" s="16">
        <f t="shared" si="36"/>
        <v>0</v>
      </c>
      <c r="CE32" s="16">
        <f t="shared" si="37"/>
        <v>0</v>
      </c>
      <c r="CF32" s="16">
        <f t="shared" si="38"/>
        <v>0</v>
      </c>
      <c r="CG32" s="16">
        <f t="shared" si="66"/>
        <v>7</v>
      </c>
    </row>
    <row r="33" spans="1:85" ht="21" customHeight="1" x14ac:dyDescent="0.2">
      <c r="B33" s="4">
        <f t="shared" si="39"/>
        <v>43496</v>
      </c>
      <c r="C33" s="8"/>
      <c r="D33" s="16">
        <f t="shared" si="0"/>
        <v>0</v>
      </c>
      <c r="E33" s="16">
        <f t="shared" si="1"/>
        <v>0</v>
      </c>
      <c r="F33" s="16">
        <f t="shared" si="40"/>
        <v>0</v>
      </c>
      <c r="G33" s="16">
        <f t="shared" si="67"/>
        <v>0</v>
      </c>
      <c r="H33" s="16">
        <f t="shared" si="68"/>
        <v>8</v>
      </c>
      <c r="I33" s="4"/>
      <c r="J33" s="21"/>
      <c r="K33" s="16">
        <f t="shared" si="2"/>
        <v>0</v>
      </c>
      <c r="L33" s="16">
        <f t="shared" si="3"/>
        <v>0</v>
      </c>
      <c r="M33" s="16">
        <f t="shared" si="4"/>
        <v>0</v>
      </c>
      <c r="N33" s="16">
        <f t="shared" si="42"/>
        <v>0</v>
      </c>
      <c r="O33" s="16">
        <f t="shared" si="5"/>
        <v>0</v>
      </c>
      <c r="P33" s="14">
        <f t="shared" si="43"/>
        <v>43555</v>
      </c>
      <c r="Q33" s="15"/>
      <c r="R33" s="16">
        <f t="shared" si="6"/>
        <v>0</v>
      </c>
      <c r="S33" s="16">
        <f t="shared" si="7"/>
        <v>0</v>
      </c>
      <c r="T33" s="16">
        <f t="shared" si="8"/>
        <v>0</v>
      </c>
      <c r="U33" s="16">
        <f t="shared" si="44"/>
        <v>0</v>
      </c>
      <c r="V33" s="16">
        <f t="shared" si="45"/>
        <v>0</v>
      </c>
      <c r="W33" s="4"/>
      <c r="X33" s="8"/>
      <c r="Y33" s="16">
        <f t="shared" si="9"/>
        <v>0</v>
      </c>
      <c r="Z33" s="16">
        <f t="shared" si="10"/>
        <v>0</v>
      </c>
      <c r="AA33" s="16">
        <f t="shared" si="11"/>
        <v>0</v>
      </c>
      <c r="AB33" s="16">
        <f t="shared" si="69"/>
        <v>0</v>
      </c>
      <c r="AC33" s="16">
        <f t="shared" si="47"/>
        <v>0</v>
      </c>
      <c r="AD33" s="4">
        <f t="shared" si="48"/>
        <v>43616</v>
      </c>
      <c r="AE33" s="8"/>
      <c r="AF33" s="16">
        <f t="shared" si="12"/>
        <v>0</v>
      </c>
      <c r="AG33" s="16">
        <f t="shared" si="13"/>
        <v>0</v>
      </c>
      <c r="AH33" s="16">
        <f t="shared" si="14"/>
        <v>0</v>
      </c>
      <c r="AI33" s="16">
        <f t="shared" si="70"/>
        <v>0</v>
      </c>
      <c r="AJ33" s="16">
        <f t="shared" si="49"/>
        <v>4</v>
      </c>
      <c r="AK33" s="4"/>
      <c r="AL33" s="8"/>
      <c r="AM33" s="16">
        <f t="shared" si="15"/>
        <v>0</v>
      </c>
      <c r="AN33" s="16">
        <f t="shared" si="16"/>
        <v>0</v>
      </c>
      <c r="AO33" s="16">
        <f t="shared" si="17"/>
        <v>0</v>
      </c>
      <c r="AP33" s="16">
        <f t="shared" si="51"/>
        <v>0</v>
      </c>
      <c r="AQ33" s="16">
        <f t="shared" si="52"/>
        <v>0</v>
      </c>
      <c r="AR33" s="4">
        <f t="shared" si="53"/>
        <v>43677</v>
      </c>
      <c r="AS33" s="8"/>
      <c r="AT33" s="16">
        <f t="shared" si="18"/>
        <v>0</v>
      </c>
      <c r="AU33" s="16">
        <f t="shared" si="19"/>
        <v>0</v>
      </c>
      <c r="AV33" s="16">
        <f t="shared" si="20"/>
        <v>0</v>
      </c>
      <c r="AW33" s="16">
        <f t="shared" si="71"/>
        <v>0</v>
      </c>
      <c r="AX33" s="16">
        <f t="shared" si="54"/>
        <v>8</v>
      </c>
      <c r="AY33" s="14">
        <f t="shared" si="55"/>
        <v>43708</v>
      </c>
      <c r="AZ33" s="15"/>
      <c r="BA33" s="16">
        <f t="shared" si="21"/>
        <v>0</v>
      </c>
      <c r="BB33" s="16">
        <f t="shared" si="22"/>
        <v>0</v>
      </c>
      <c r="BC33" s="16">
        <f t="shared" si="23"/>
        <v>0</v>
      </c>
      <c r="BD33" s="16">
        <f t="shared" si="56"/>
        <v>0</v>
      </c>
      <c r="BE33" s="16">
        <f t="shared" si="57"/>
        <v>0</v>
      </c>
      <c r="BF33" s="4"/>
      <c r="BG33" s="8"/>
      <c r="BH33" s="16">
        <f t="shared" si="24"/>
        <v>0</v>
      </c>
      <c r="BI33" s="16">
        <f t="shared" si="25"/>
        <v>0</v>
      </c>
      <c r="BJ33" s="16">
        <f t="shared" si="26"/>
        <v>0</v>
      </c>
      <c r="BK33" s="16">
        <f t="shared" si="27"/>
        <v>0</v>
      </c>
      <c r="BL33" s="16">
        <f t="shared" si="59"/>
        <v>0</v>
      </c>
      <c r="BM33" s="4">
        <f t="shared" si="60"/>
        <v>43769</v>
      </c>
      <c r="BN33" s="8"/>
      <c r="BO33" s="16">
        <f t="shared" si="28"/>
        <v>0</v>
      </c>
      <c r="BP33" s="16">
        <f t="shared" si="29"/>
        <v>0</v>
      </c>
      <c r="BQ33" s="16">
        <f t="shared" si="30"/>
        <v>0</v>
      </c>
      <c r="BR33" s="16">
        <f t="shared" si="61"/>
        <v>0</v>
      </c>
      <c r="BS33" s="16">
        <f t="shared" si="62"/>
        <v>8</v>
      </c>
      <c r="BT33" s="4"/>
      <c r="BU33" s="8"/>
      <c r="BV33" s="16">
        <f t="shared" si="31"/>
        <v>0</v>
      </c>
      <c r="BW33" s="16">
        <f t="shared" si="32"/>
        <v>0</v>
      </c>
      <c r="BX33" s="16">
        <f t="shared" si="33"/>
        <v>0</v>
      </c>
      <c r="BY33" s="16">
        <f t="shared" si="34"/>
        <v>0</v>
      </c>
      <c r="BZ33" s="16">
        <f t="shared" si="64"/>
        <v>0</v>
      </c>
      <c r="CA33" s="4">
        <f t="shared" si="65"/>
        <v>43830</v>
      </c>
      <c r="CB33" s="8"/>
      <c r="CC33" s="16">
        <f t="shared" si="35"/>
        <v>0</v>
      </c>
      <c r="CD33" s="16">
        <f t="shared" si="36"/>
        <v>0</v>
      </c>
      <c r="CE33" s="16">
        <f t="shared" si="37"/>
        <v>0</v>
      </c>
      <c r="CF33" s="16">
        <f t="shared" si="38"/>
        <v>0</v>
      </c>
      <c r="CG33" s="16">
        <f t="shared" si="66"/>
        <v>8</v>
      </c>
    </row>
    <row r="34" spans="1:85" ht="21" customHeight="1" x14ac:dyDescent="0.2">
      <c r="A34" s="16" t="s">
        <v>15</v>
      </c>
      <c r="B34" s="3">
        <f>G34/7</f>
        <v>0</v>
      </c>
      <c r="C34" s="16"/>
      <c r="D34" s="2">
        <f>SUM(D3:D33)</f>
        <v>0</v>
      </c>
      <c r="E34" s="2">
        <f>SUM(E3:E33)</f>
        <v>0</v>
      </c>
      <c r="F34" s="2">
        <f>SUM(F3:F33)</f>
        <v>0</v>
      </c>
      <c r="G34" s="28">
        <f>G35+G36</f>
        <v>0</v>
      </c>
      <c r="H34" s="16"/>
      <c r="I34" s="3">
        <f>N34/7</f>
        <v>0</v>
      </c>
      <c r="J34" s="16"/>
      <c r="K34" s="2">
        <f>SUM(K3:K33)</f>
        <v>0</v>
      </c>
      <c r="L34" s="2">
        <f>SUM(L3:L33)</f>
        <v>0</v>
      </c>
      <c r="M34" s="2">
        <f>SUM(M3:M33)</f>
        <v>0</v>
      </c>
      <c r="N34" s="18">
        <f>N35+N36</f>
        <v>0</v>
      </c>
      <c r="O34" s="16"/>
      <c r="P34" s="3">
        <f>U34/7</f>
        <v>0</v>
      </c>
      <c r="Q34" s="16"/>
      <c r="R34" s="2">
        <f>SUM(R3:R33)</f>
        <v>0</v>
      </c>
      <c r="S34" s="2">
        <f>SUM(S3:S33)</f>
        <v>0</v>
      </c>
      <c r="T34" s="2">
        <f>SUM(T3:T33)</f>
        <v>0</v>
      </c>
      <c r="U34" s="18">
        <f>U35+U36</f>
        <v>0</v>
      </c>
      <c r="V34" s="16"/>
      <c r="W34" s="3">
        <f>AB34/7</f>
        <v>0</v>
      </c>
      <c r="X34" s="16"/>
      <c r="Y34" s="2">
        <f>SUM(Y3:Y33)</f>
        <v>0</v>
      </c>
      <c r="Z34" s="2">
        <f>SUM(Z3:Z33)</f>
        <v>0</v>
      </c>
      <c r="AA34" s="2">
        <f>SUM(AA3:AA33)</f>
        <v>0</v>
      </c>
      <c r="AB34" s="18">
        <f>AB35+AB36</f>
        <v>0</v>
      </c>
      <c r="AC34" s="16"/>
      <c r="AD34" s="3">
        <f>AI34/7</f>
        <v>0</v>
      </c>
      <c r="AE34" s="16"/>
      <c r="AF34" s="2">
        <f>SUM(AF3:AF33)</f>
        <v>0</v>
      </c>
      <c r="AG34" s="2">
        <f>SUM(AG3:AG33)</f>
        <v>0</v>
      </c>
      <c r="AH34" s="2">
        <f>SUM(AH3:AH33)</f>
        <v>0</v>
      </c>
      <c r="AI34" s="18">
        <f>AI35+AI36</f>
        <v>0</v>
      </c>
      <c r="AJ34" s="16"/>
      <c r="AK34" s="3">
        <f>AP34/7</f>
        <v>0</v>
      </c>
      <c r="AL34" s="16"/>
      <c r="AM34" s="2">
        <f>SUM(AM3:AM33)</f>
        <v>0</v>
      </c>
      <c r="AN34" s="2">
        <f>SUM(AN3:AN33)</f>
        <v>0</v>
      </c>
      <c r="AO34" s="2">
        <f>SUM(AO3:AO33)</f>
        <v>0</v>
      </c>
      <c r="AP34" s="18">
        <f>AP35+AP36</f>
        <v>0</v>
      </c>
      <c r="AQ34" s="16"/>
      <c r="AR34" s="3">
        <f>AW34/7</f>
        <v>0</v>
      </c>
      <c r="AS34" s="16"/>
      <c r="AT34" s="2">
        <f>SUM(AT3:AT33)</f>
        <v>0</v>
      </c>
      <c r="AU34" s="2">
        <f>SUM(AU3:AU33)</f>
        <v>0</v>
      </c>
      <c r="AV34" s="2">
        <f>SUM(AV3:AV33)</f>
        <v>0</v>
      </c>
      <c r="AW34" s="18">
        <f>AW35+AW36</f>
        <v>0</v>
      </c>
      <c r="AX34" s="16"/>
      <c r="AY34" s="3">
        <f>BD34/7</f>
        <v>0</v>
      </c>
      <c r="AZ34" s="16"/>
      <c r="BA34" s="2">
        <f>SUM(BA3:BA33)</f>
        <v>0</v>
      </c>
      <c r="BB34" s="2">
        <f>SUM(BB3:BB33)</f>
        <v>0</v>
      </c>
      <c r="BC34" s="2">
        <f>SUM(BC3:BC33)</f>
        <v>0</v>
      </c>
      <c r="BD34" s="18">
        <f>BD35+BD36</f>
        <v>0</v>
      </c>
      <c r="BE34" s="16"/>
      <c r="BF34" s="3">
        <f>BK34/7</f>
        <v>0</v>
      </c>
      <c r="BG34" s="16"/>
      <c r="BH34" s="2">
        <f>SUM(BH3:BH33)</f>
        <v>0</v>
      </c>
      <c r="BI34" s="2">
        <f>SUM(BI3:BI33)</f>
        <v>0</v>
      </c>
      <c r="BJ34" s="2">
        <f>SUM(BJ3:BJ33)</f>
        <v>0</v>
      </c>
      <c r="BK34" s="18">
        <f>BK35+BK36</f>
        <v>0</v>
      </c>
      <c r="BL34" s="16"/>
      <c r="BM34" s="3">
        <f>BR34/7</f>
        <v>0</v>
      </c>
      <c r="BN34" s="16"/>
      <c r="BO34" s="2">
        <f>SUM(BO3:BO33)</f>
        <v>0</v>
      </c>
      <c r="BP34" s="2">
        <f>SUM(BP3:BP33)</f>
        <v>0</v>
      </c>
      <c r="BQ34" s="2">
        <f>SUM(BQ3:BQ33)</f>
        <v>0</v>
      </c>
      <c r="BR34" s="18">
        <f>BR35+BR36</f>
        <v>0</v>
      </c>
      <c r="BS34" s="16"/>
      <c r="BT34" s="3">
        <f>BY34/7</f>
        <v>0</v>
      </c>
      <c r="BU34" s="16"/>
      <c r="BV34" s="2">
        <f>SUM(BV3:BV33)</f>
        <v>0</v>
      </c>
      <c r="BW34" s="2">
        <f>SUM(BW3:BW33)</f>
        <v>0</v>
      </c>
      <c r="BX34" s="2">
        <f>SUM(BX3:BX33)</f>
        <v>0</v>
      </c>
      <c r="BY34" s="18">
        <f>BY35+BY36</f>
        <v>0</v>
      </c>
      <c r="BZ34" s="16"/>
      <c r="CA34" s="3">
        <f>CF34/7</f>
        <v>0</v>
      </c>
      <c r="CB34" s="16"/>
      <c r="CC34" s="2">
        <f>SUM(CC3:CC33)</f>
        <v>0</v>
      </c>
      <c r="CD34" s="2">
        <f>SUM(CD3:CD33)</f>
        <v>0</v>
      </c>
      <c r="CE34" s="2">
        <f>SUM(CE3:CE33)</f>
        <v>0</v>
      </c>
      <c r="CF34" s="18">
        <f>CF35+CF36</f>
        <v>0</v>
      </c>
    </row>
    <row r="35" spans="1:85" ht="21" customHeight="1" x14ac:dyDescent="0.2">
      <c r="A35" s="16" t="s">
        <v>16</v>
      </c>
      <c r="B35" s="3">
        <f>G35/7</f>
        <v>0</v>
      </c>
      <c r="C35" s="16"/>
      <c r="D35" s="2"/>
      <c r="E35" s="2"/>
      <c r="F35" s="2"/>
      <c r="G35" s="18">
        <f>D34</f>
        <v>0</v>
      </c>
      <c r="H35" s="16"/>
      <c r="I35" s="3">
        <f>N35/7</f>
        <v>0</v>
      </c>
      <c r="J35" s="16"/>
      <c r="K35" s="2"/>
      <c r="L35" s="2"/>
      <c r="M35" s="2"/>
      <c r="N35" s="18">
        <f>K34</f>
        <v>0</v>
      </c>
      <c r="O35" s="16"/>
      <c r="P35" s="3">
        <f>U35/7</f>
        <v>0</v>
      </c>
      <c r="Q35" s="16"/>
      <c r="R35" s="2"/>
      <c r="S35" s="2"/>
      <c r="T35" s="2"/>
      <c r="U35" s="18">
        <f>R34</f>
        <v>0</v>
      </c>
      <c r="V35" s="16"/>
      <c r="W35" s="3">
        <f>AB35/7</f>
        <v>0</v>
      </c>
      <c r="X35" s="16"/>
      <c r="Y35" s="2"/>
      <c r="Z35" s="2"/>
      <c r="AA35" s="2"/>
      <c r="AB35" s="18">
        <f>Y34</f>
        <v>0</v>
      </c>
      <c r="AC35" s="16"/>
      <c r="AD35" s="3">
        <f>AI35/7</f>
        <v>0</v>
      </c>
      <c r="AE35" s="16"/>
      <c r="AF35" s="2"/>
      <c r="AG35" s="2"/>
      <c r="AH35" s="2"/>
      <c r="AI35" s="18">
        <f>AF34</f>
        <v>0</v>
      </c>
      <c r="AJ35" s="16"/>
      <c r="AK35" s="3">
        <f>AP35/7</f>
        <v>0</v>
      </c>
      <c r="AL35" s="16"/>
      <c r="AM35" s="2"/>
      <c r="AN35" s="2"/>
      <c r="AO35" s="2"/>
      <c r="AP35" s="18">
        <f>AM34</f>
        <v>0</v>
      </c>
      <c r="AQ35" s="16"/>
      <c r="AR35" s="3">
        <f>AW35/7</f>
        <v>0</v>
      </c>
      <c r="AS35" s="16"/>
      <c r="AT35" s="2"/>
      <c r="AU35" s="2"/>
      <c r="AV35" s="2"/>
      <c r="AW35" s="18">
        <f>AT34</f>
        <v>0</v>
      </c>
      <c r="AX35" s="16"/>
      <c r="AY35" s="3">
        <f>BD35/7</f>
        <v>0</v>
      </c>
      <c r="AZ35" s="16"/>
      <c r="BA35" s="2"/>
      <c r="BB35" s="2"/>
      <c r="BC35" s="2"/>
      <c r="BD35" s="18">
        <f>BA34</f>
        <v>0</v>
      </c>
      <c r="BE35" s="3"/>
      <c r="BF35" s="3">
        <f>BK35/7</f>
        <v>0</v>
      </c>
      <c r="BG35" s="16"/>
      <c r="BH35" s="2"/>
      <c r="BI35" s="2"/>
      <c r="BJ35" s="2"/>
      <c r="BK35" s="18">
        <f>BH34</f>
        <v>0</v>
      </c>
      <c r="BL35" s="16"/>
      <c r="BM35" s="3">
        <f>BR35/7</f>
        <v>0</v>
      </c>
      <c r="BN35" s="16"/>
      <c r="BO35" s="2"/>
      <c r="BP35" s="2"/>
      <c r="BQ35" s="2"/>
      <c r="BR35" s="18">
        <f>BO34</f>
        <v>0</v>
      </c>
      <c r="BS35" s="16"/>
      <c r="BT35" s="3">
        <f>BY35/7</f>
        <v>0</v>
      </c>
      <c r="BU35" s="16"/>
      <c r="BV35" s="2"/>
      <c r="BW35" s="2"/>
      <c r="BX35" s="2"/>
      <c r="BY35" s="18">
        <f>BV34</f>
        <v>0</v>
      </c>
      <c r="BZ35" s="16"/>
      <c r="CA35" s="3">
        <f>CF35/7</f>
        <v>0</v>
      </c>
      <c r="CB35" s="16"/>
      <c r="CC35" s="2"/>
      <c r="CD35" s="2"/>
      <c r="CE35" s="2"/>
      <c r="CF35" s="18">
        <f>CC34</f>
        <v>0</v>
      </c>
    </row>
    <row r="36" spans="1:85" ht="21" customHeight="1" x14ac:dyDescent="0.2">
      <c r="A36" s="16" t="s">
        <v>17</v>
      </c>
      <c r="B36" s="3">
        <f>G36/7</f>
        <v>0</v>
      </c>
      <c r="C36" s="16"/>
      <c r="D36" s="16"/>
      <c r="E36" s="16"/>
      <c r="F36" s="16"/>
      <c r="G36" s="18">
        <f>E34</f>
        <v>0</v>
      </c>
      <c r="H36" s="16"/>
      <c r="I36" s="3">
        <f>N36/7</f>
        <v>0</v>
      </c>
      <c r="J36" s="16"/>
      <c r="K36" s="16"/>
      <c r="L36" s="16"/>
      <c r="M36" s="16"/>
      <c r="N36" s="18">
        <f>L34</f>
        <v>0</v>
      </c>
      <c r="O36" s="16"/>
      <c r="P36" s="3">
        <f>U36/7</f>
        <v>0</v>
      </c>
      <c r="Q36" s="16"/>
      <c r="R36" s="16"/>
      <c r="S36" s="16"/>
      <c r="T36" s="16"/>
      <c r="U36" s="18">
        <f>S34</f>
        <v>0</v>
      </c>
      <c r="V36" s="16"/>
      <c r="W36" s="3">
        <f>AB36/7</f>
        <v>0</v>
      </c>
      <c r="X36" s="16"/>
      <c r="Y36" s="16"/>
      <c r="Z36" s="16"/>
      <c r="AA36" s="16"/>
      <c r="AB36" s="18">
        <f>Z34</f>
        <v>0</v>
      </c>
      <c r="AC36" s="16"/>
      <c r="AD36" s="3">
        <f>AI36/7</f>
        <v>0</v>
      </c>
      <c r="AE36" s="16"/>
      <c r="AF36" s="16"/>
      <c r="AG36" s="16"/>
      <c r="AH36" s="16"/>
      <c r="AI36" s="18">
        <f>AG34</f>
        <v>0</v>
      </c>
      <c r="AJ36" s="16"/>
      <c r="AK36" s="3">
        <f>AP36/7</f>
        <v>0</v>
      </c>
      <c r="AL36" s="16"/>
      <c r="AM36" s="16"/>
      <c r="AN36" s="16"/>
      <c r="AO36" s="16"/>
      <c r="AP36" s="18">
        <f>AN34</f>
        <v>0</v>
      </c>
      <c r="AQ36" s="16"/>
      <c r="AR36" s="3">
        <f>AW36/7</f>
        <v>0</v>
      </c>
      <c r="AS36" s="16"/>
      <c r="AT36" s="16"/>
      <c r="AU36" s="16"/>
      <c r="AV36" s="16"/>
      <c r="AW36" s="18">
        <f>AU34</f>
        <v>0</v>
      </c>
      <c r="AX36" s="16"/>
      <c r="AY36" s="3">
        <f>BD36/7</f>
        <v>0</v>
      </c>
      <c r="AZ36" s="16"/>
      <c r="BA36" s="16"/>
      <c r="BB36" s="16"/>
      <c r="BC36" s="16"/>
      <c r="BD36" s="18">
        <f>BB34</f>
        <v>0</v>
      </c>
      <c r="BE36" s="16"/>
      <c r="BF36" s="3">
        <f>BK36/7</f>
        <v>0</v>
      </c>
      <c r="BG36" s="16"/>
      <c r="BH36" s="16"/>
      <c r="BI36" s="16"/>
      <c r="BJ36" s="16"/>
      <c r="BK36" s="18">
        <f>BI34</f>
        <v>0</v>
      </c>
      <c r="BL36" s="16"/>
      <c r="BM36" s="3">
        <f>BR36/7</f>
        <v>0</v>
      </c>
      <c r="BN36" s="16"/>
      <c r="BO36" s="16"/>
      <c r="BP36" s="16"/>
      <c r="BQ36" s="16"/>
      <c r="BR36" s="18">
        <f>BP34</f>
        <v>0</v>
      </c>
      <c r="BS36" s="16"/>
      <c r="BT36" s="3">
        <f>BY36/7</f>
        <v>0</v>
      </c>
      <c r="BU36" s="16"/>
      <c r="BV36" s="16"/>
      <c r="BW36" s="16"/>
      <c r="BX36" s="16"/>
      <c r="BY36" s="18">
        <f>BW34</f>
        <v>0</v>
      </c>
      <c r="BZ36" s="16"/>
      <c r="CA36" s="3">
        <f>CF36/7</f>
        <v>0</v>
      </c>
      <c r="CB36" s="16"/>
      <c r="CC36" s="16"/>
      <c r="CD36" s="16"/>
      <c r="CE36" s="16"/>
      <c r="CF36" s="18">
        <f>CD34</f>
        <v>0</v>
      </c>
    </row>
    <row r="37" spans="1:85" ht="6" customHeight="1" x14ac:dyDescent="0.2">
      <c r="B37" s="5"/>
      <c r="I37" s="5"/>
      <c r="P37" s="5"/>
      <c r="W37" s="5"/>
      <c r="AD37" s="5"/>
      <c r="AK37" s="5"/>
      <c r="AR37" s="5"/>
      <c r="AY37" s="5"/>
      <c r="BF37" s="5"/>
      <c r="BM37" s="5"/>
      <c r="BT37" s="5"/>
      <c r="CA37" s="5"/>
    </row>
    <row r="38" spans="1:85" ht="21" customHeight="1" x14ac:dyDescent="0.2">
      <c r="A38" s="114" t="s">
        <v>18</v>
      </c>
      <c r="B38" s="16" t="s">
        <v>19</v>
      </c>
      <c r="C38" s="8">
        <v>7</v>
      </c>
      <c r="J38" s="115" t="s">
        <v>20</v>
      </c>
      <c r="K38" s="116"/>
      <c r="L38" s="116"/>
      <c r="M38" s="116"/>
      <c r="N38" s="116"/>
      <c r="O38" s="116"/>
      <c r="P38" s="116"/>
      <c r="Q38" s="117"/>
      <c r="R38" s="16"/>
      <c r="S38" s="16"/>
      <c r="T38" s="16"/>
      <c r="U38" s="28">
        <f>G34+N34+U34+AB34+AI34+AP34+AW34+BD34+BK34+BR34+BY34+CF34</f>
        <v>0</v>
      </c>
      <c r="V38" s="16"/>
      <c r="W38" s="3">
        <f>B34+I34+P34+W34+AD34+AK34+AR34+AY34+BF34+BM34+BT34+CA34</f>
        <v>0</v>
      </c>
      <c r="AB38" s="118"/>
      <c r="AC38" s="118"/>
      <c r="AD38" s="118"/>
      <c r="AE38" s="118"/>
      <c r="AI38" s="27"/>
      <c r="AK38" s="5"/>
      <c r="AP38" s="119" t="s">
        <v>21</v>
      </c>
      <c r="AQ38" s="119"/>
      <c r="AR38" s="119"/>
      <c r="AS38" s="119"/>
      <c r="AT38" s="16"/>
      <c r="AU38" s="16"/>
      <c r="AV38" s="3"/>
      <c r="AW38" s="28">
        <f>U38+AI38</f>
        <v>0</v>
      </c>
      <c r="AX38" s="16"/>
      <c r="AY38" s="3">
        <f>W38+AK38</f>
        <v>0</v>
      </c>
      <c r="BG38" s="120" t="s">
        <v>22</v>
      </c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</row>
    <row r="39" spans="1:85" ht="21" customHeight="1" x14ac:dyDescent="0.2">
      <c r="A39" s="114"/>
      <c r="B39" s="16" t="s">
        <v>23</v>
      </c>
      <c r="C39" s="8">
        <v>8</v>
      </c>
      <c r="J39" s="121" t="s">
        <v>16</v>
      </c>
      <c r="K39" s="122"/>
      <c r="L39" s="122"/>
      <c r="M39" s="122"/>
      <c r="N39" s="122"/>
      <c r="O39" s="122"/>
      <c r="P39" s="122"/>
      <c r="Q39" s="123"/>
      <c r="R39" s="12"/>
      <c r="S39" s="12"/>
      <c r="T39" s="12"/>
      <c r="U39" s="31">
        <f>G35+N35+U35+AB35+AI35+AP35+AW35+BD35+BK35+BR35+BY35+CF35</f>
        <v>0</v>
      </c>
      <c r="V39" s="12"/>
      <c r="W39" s="6">
        <f>B35+I35+P35+W35+AD35+AK35+AR35+AY35+BF35+BM35+BT35+CA35</f>
        <v>0</v>
      </c>
      <c r="AH39" s="5"/>
      <c r="AI39" s="27"/>
      <c r="AK39" s="5"/>
      <c r="AT39" s="12"/>
      <c r="AU39" s="12"/>
      <c r="AV39" s="6"/>
      <c r="AW39" s="31">
        <f>U39+AI39</f>
        <v>0</v>
      </c>
      <c r="AX39" s="12"/>
      <c r="AY39" s="6">
        <f>W39+AK39</f>
        <v>0</v>
      </c>
      <c r="BG39" s="12" t="s">
        <v>24</v>
      </c>
      <c r="BH39" s="12"/>
      <c r="BI39" s="12"/>
      <c r="BJ39" s="12"/>
      <c r="BK39" s="124" t="s">
        <v>25</v>
      </c>
      <c r="BL39" s="124"/>
      <c r="BM39" s="124"/>
      <c r="BN39" s="124"/>
      <c r="BO39" s="124"/>
      <c r="BP39" s="124"/>
      <c r="BQ39" s="124"/>
      <c r="BR39" s="124"/>
    </row>
    <row r="40" spans="1:85" ht="21" customHeight="1" x14ac:dyDescent="0.2">
      <c r="A40" s="114"/>
      <c r="B40" s="16" t="s">
        <v>26</v>
      </c>
      <c r="C40" s="8">
        <v>8</v>
      </c>
      <c r="J40" s="125" t="s">
        <v>17</v>
      </c>
      <c r="K40" s="126"/>
      <c r="L40" s="126"/>
      <c r="M40" s="126"/>
      <c r="N40" s="126"/>
      <c r="O40" s="126"/>
      <c r="P40" s="126"/>
      <c r="Q40" s="127"/>
      <c r="R40" s="13"/>
      <c r="S40" s="13"/>
      <c r="T40" s="13"/>
      <c r="U40" s="29">
        <f>G36+N36+U36+AB36+AI36+AP36+AW36+BD36+BK36+BR36+BY36+CF36</f>
        <v>0</v>
      </c>
      <c r="V40" s="13"/>
      <c r="W40" s="9">
        <f>B36+I36+P36+W36+AD36+AK36+AR36+AY36+BF36+BM36+BT36+CA36</f>
        <v>0</v>
      </c>
      <c r="AH40" s="5"/>
      <c r="AI40" s="27"/>
      <c r="AK40" s="5"/>
      <c r="AT40" s="13"/>
      <c r="AU40" s="13"/>
      <c r="AV40" s="9"/>
      <c r="AW40" s="29">
        <f>U40+AI40</f>
        <v>0</v>
      </c>
      <c r="AX40" s="13"/>
      <c r="AY40" s="9">
        <f>W40+AK40</f>
        <v>0</v>
      </c>
      <c r="BG40" s="13" t="s">
        <v>27</v>
      </c>
      <c r="BH40" s="13"/>
      <c r="BI40" s="13"/>
      <c r="BJ40" s="13"/>
      <c r="BK40" s="128" t="s">
        <v>28</v>
      </c>
      <c r="BL40" s="128"/>
      <c r="BM40" s="128"/>
      <c r="BN40" s="128"/>
      <c r="BO40" s="128"/>
      <c r="BP40" s="128"/>
      <c r="BQ40" s="128"/>
      <c r="BR40" s="128"/>
    </row>
    <row r="41" spans="1:85" ht="21" customHeight="1" x14ac:dyDescent="0.2">
      <c r="A41" s="114"/>
      <c r="B41" s="16" t="s">
        <v>29</v>
      </c>
      <c r="C41" s="8">
        <v>8</v>
      </c>
      <c r="J41" s="129" t="s">
        <v>30</v>
      </c>
      <c r="K41" s="130"/>
      <c r="L41" s="130"/>
      <c r="M41" s="130"/>
      <c r="N41" s="130"/>
      <c r="O41" s="130"/>
      <c r="P41" s="130"/>
      <c r="Q41" s="131"/>
      <c r="R41" s="10"/>
      <c r="S41" s="10"/>
      <c r="T41" s="10"/>
      <c r="U41" s="30">
        <f>F34+M34+T34+AA34+AH34+AO34+AV34+BC34+BJ34+BQ34+BX34+CE34</f>
        <v>0</v>
      </c>
      <c r="V41" s="10"/>
      <c r="W41" s="19">
        <f>U41/7</f>
        <v>0</v>
      </c>
      <c r="AH41" s="5"/>
      <c r="AI41" s="27"/>
      <c r="AK41" s="5"/>
      <c r="AT41" s="10"/>
      <c r="AU41" s="10"/>
      <c r="AV41" s="11"/>
      <c r="AW41" s="30">
        <f>U41+AI41</f>
        <v>0</v>
      </c>
      <c r="AX41" s="10"/>
      <c r="AY41" s="19">
        <f>W41+AK41</f>
        <v>0</v>
      </c>
      <c r="BG41" s="20" t="s">
        <v>31</v>
      </c>
      <c r="BH41" s="16"/>
      <c r="BI41" s="16"/>
      <c r="BJ41" s="16"/>
      <c r="BK41" s="112" t="s">
        <v>30</v>
      </c>
      <c r="BL41" s="112"/>
      <c r="BM41" s="112"/>
      <c r="BN41" s="112"/>
      <c r="BO41" s="112"/>
      <c r="BP41" s="112"/>
      <c r="BQ41" s="112"/>
      <c r="BR41" s="112"/>
    </row>
    <row r="42" spans="1:85" ht="21" customHeight="1" x14ac:dyDescent="0.2">
      <c r="A42" s="114"/>
      <c r="B42" s="16" t="s">
        <v>32</v>
      </c>
      <c r="C42" s="8">
        <v>4</v>
      </c>
      <c r="BG42" s="17" t="s">
        <v>33</v>
      </c>
      <c r="BH42" s="17"/>
      <c r="BI42" s="17"/>
      <c r="BJ42" s="17"/>
      <c r="BK42" s="113" t="s">
        <v>34</v>
      </c>
      <c r="BL42" s="113"/>
      <c r="BM42" s="113"/>
      <c r="BN42" s="113"/>
      <c r="BO42" s="113"/>
      <c r="BP42" s="113"/>
      <c r="BQ42" s="113"/>
      <c r="BR42" s="113"/>
    </row>
  </sheetData>
  <mergeCells count="30">
    <mergeCell ref="BK1:BM1"/>
    <mergeCell ref="N1:AE1"/>
    <mergeCell ref="AI1:AS1"/>
    <mergeCell ref="AW1:AY1"/>
    <mergeCell ref="AZ1:BD1"/>
    <mergeCell ref="BF1:BG1"/>
    <mergeCell ref="CA2:CF2"/>
    <mergeCell ref="B2:G2"/>
    <mergeCell ref="I2:N2"/>
    <mergeCell ref="P2:U2"/>
    <mergeCell ref="W2:AB2"/>
    <mergeCell ref="AD2:AI2"/>
    <mergeCell ref="AK2:AP2"/>
    <mergeCell ref="AR2:AW2"/>
    <mergeCell ref="AY2:BD2"/>
    <mergeCell ref="BF2:BK2"/>
    <mergeCell ref="BM2:BR2"/>
    <mergeCell ref="BT2:BY2"/>
    <mergeCell ref="BK41:BR41"/>
    <mergeCell ref="BK42:BR42"/>
    <mergeCell ref="A38:A42"/>
    <mergeCell ref="J38:Q38"/>
    <mergeCell ref="AB38:AE38"/>
    <mergeCell ref="AP38:AS38"/>
    <mergeCell ref="BG38:BR38"/>
    <mergeCell ref="J39:Q39"/>
    <mergeCell ref="BK39:BR39"/>
    <mergeCell ref="J40:Q40"/>
    <mergeCell ref="BK40:BR40"/>
    <mergeCell ref="J41:Q41"/>
  </mergeCells>
  <conditionalFormatting sqref="G3:H33 N3:O33 U3:V33 AB3:AC33 AI3:AJ33 AP3:AQ33 AW3:AX33 BD3:BE33 BK3:BL33 BR3:BS33 BY3:BZ33 CF3:CF33">
    <cfRule type="expression" dxfId="325" priority="1" stopIfTrue="1">
      <formula>C3="C"</formula>
    </cfRule>
    <cfRule type="expression" dxfId="324" priority="2" stopIfTrue="1">
      <formula>C3="S"</formula>
    </cfRule>
    <cfRule type="expression" dxfId="323" priority="3" stopIfTrue="1">
      <formula>C3="F"</formula>
    </cfRule>
    <cfRule type="expression" dxfId="322" priority="4" stopIfTrue="1">
      <formula>C3 ="RP"</formula>
    </cfRule>
    <cfRule type="cellIs" dxfId="321" priority="5" stopIfTrue="1" operator="equal">
      <formula>0</formula>
    </cfRule>
  </conditionalFormatting>
  <printOptions horizontalCentered="1" verticalCentered="1"/>
  <pageMargins left="0" right="0" top="0" bottom="0" header="0.51181102362204722" footer="0.31496062992125984"/>
  <pageSetup paperSize="9" scale="64" orientation="landscape" r:id="rId1"/>
  <headerFooter alignWithMargins="0"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3:D22"/>
  <sheetViews>
    <sheetView workbookViewId="0">
      <selection activeCell="E38" sqref="E38"/>
    </sheetView>
  </sheetViews>
  <sheetFormatPr baseColWidth="10" defaultColWidth="11.42578125" defaultRowHeight="12.75" x14ac:dyDescent="0.2"/>
  <cols>
    <col min="3" max="3" width="17.140625" bestFit="1" customWidth="1"/>
  </cols>
  <sheetData>
    <row r="3" spans="1:4" x14ac:dyDescent="0.2">
      <c r="A3">
        <v>2019</v>
      </c>
      <c r="C3" s="237" t="str">
        <f>"jours fériés " &amp;A3&amp;""</f>
        <v>jours fériés 2019</v>
      </c>
      <c r="D3" s="237"/>
    </row>
    <row r="4" spans="1:4" x14ac:dyDescent="0.2">
      <c r="C4" s="22" t="s">
        <v>61</v>
      </c>
      <c r="D4" s="23">
        <f>DATE(A3,1,1)</f>
        <v>43466</v>
      </c>
    </row>
    <row r="5" spans="1:4" x14ac:dyDescent="0.2">
      <c r="C5" s="22" t="s">
        <v>62</v>
      </c>
      <c r="D5" s="26">
        <f>ROUND(DATE(A3,4,MOD(234-11*MOD(A3,19),30))/7,0)*7-6</f>
        <v>43576</v>
      </c>
    </row>
    <row r="6" spans="1:4" x14ac:dyDescent="0.2">
      <c r="C6" s="22" t="s">
        <v>63</v>
      </c>
      <c r="D6" s="26">
        <f>PAQUES+1</f>
        <v>43577</v>
      </c>
    </row>
    <row r="7" spans="1:4" x14ac:dyDescent="0.2">
      <c r="C7" s="22" t="s">
        <v>64</v>
      </c>
      <c r="D7" s="23">
        <f>DATE(A3,5,1)</f>
        <v>43586</v>
      </c>
    </row>
    <row r="8" spans="1:4" x14ac:dyDescent="0.2">
      <c r="C8" s="24">
        <v>42863</v>
      </c>
      <c r="D8" s="23">
        <f>DATE(A3,5,8)</f>
        <v>43593</v>
      </c>
    </row>
    <row r="9" spans="1:4" x14ac:dyDescent="0.2">
      <c r="C9" s="22" t="s">
        <v>65</v>
      </c>
      <c r="D9" s="26">
        <f>PAQUES+39</f>
        <v>43615</v>
      </c>
    </row>
    <row r="10" spans="1:4" x14ac:dyDescent="0.2">
      <c r="C10" s="22" t="s">
        <v>66</v>
      </c>
      <c r="D10" s="26">
        <f>PAQUES+49</f>
        <v>43625</v>
      </c>
    </row>
    <row r="11" spans="1:4" x14ac:dyDescent="0.2">
      <c r="C11" s="22" t="s">
        <v>67</v>
      </c>
      <c r="D11" s="26">
        <f>PAQUES+50</f>
        <v>43626</v>
      </c>
    </row>
    <row r="12" spans="1:4" x14ac:dyDescent="0.2">
      <c r="C12" s="24">
        <v>42930</v>
      </c>
      <c r="D12" s="23">
        <f>DATE(A3,7,14)</f>
        <v>43660</v>
      </c>
    </row>
    <row r="13" spans="1:4" x14ac:dyDescent="0.2">
      <c r="C13" s="24">
        <v>42962</v>
      </c>
      <c r="D13" s="23">
        <f>DATE(A3,8,15)</f>
        <v>43692</v>
      </c>
    </row>
    <row r="14" spans="1:4" x14ac:dyDescent="0.2">
      <c r="C14" s="25" t="s">
        <v>68</v>
      </c>
      <c r="D14" s="23">
        <f>DATE(A3,11,1)</f>
        <v>43770</v>
      </c>
    </row>
    <row r="15" spans="1:4" x14ac:dyDescent="0.2">
      <c r="C15" s="24">
        <v>43050</v>
      </c>
      <c r="D15" s="23">
        <f>DATE(A3,11,11)</f>
        <v>43780</v>
      </c>
    </row>
    <row r="16" spans="1:4" x14ac:dyDescent="0.2">
      <c r="C16" s="24">
        <v>43094</v>
      </c>
      <c r="D16" s="23">
        <f>DATE(A3,12,25)</f>
        <v>43824</v>
      </c>
    </row>
    <row r="17" spans="4:4" x14ac:dyDescent="0.2">
      <c r="D17" s="23"/>
    </row>
    <row r="18" spans="4:4" x14ac:dyDescent="0.2">
      <c r="D18" s="23"/>
    </row>
    <row r="19" spans="4:4" x14ac:dyDescent="0.2">
      <c r="D19" s="23"/>
    </row>
    <row r="20" spans="4:4" x14ac:dyDescent="0.2">
      <c r="D20" s="23"/>
    </row>
    <row r="21" spans="4:4" x14ac:dyDescent="0.2">
      <c r="D21" s="23"/>
    </row>
    <row r="22" spans="4:4" x14ac:dyDescent="0.2">
      <c r="D22" s="23"/>
    </row>
  </sheetData>
  <mergeCells count="1"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G42"/>
  <sheetViews>
    <sheetView showZeros="0" zoomScale="110" zoomScaleNormal="110" workbookViewId="0">
      <pane ySplit="2" topLeftCell="A32" activePane="bottomLeft" state="frozen"/>
      <selection activeCell="AI38" sqref="AI38"/>
      <selection pane="bottomLeft" activeCell="AI38" sqref="AI38"/>
    </sheetView>
  </sheetViews>
  <sheetFormatPr baseColWidth="10" defaultColWidth="9.7109375" defaultRowHeight="21" customHeight="1" x14ac:dyDescent="0.2"/>
  <cols>
    <col min="1" max="1" width="8.7109375" style="1" customWidth="1"/>
    <col min="2" max="2" width="6.7109375" style="1" customWidth="1"/>
    <col min="3" max="3" width="4.7109375" style="1" customWidth="1"/>
    <col min="4" max="6" width="4.7109375" style="1" hidden="1" customWidth="1"/>
    <col min="7" max="7" width="4.7109375" style="1" customWidth="1"/>
    <col min="8" max="8" width="4" style="1" hidden="1" customWidth="1"/>
    <col min="9" max="9" width="6.7109375" style="1" customWidth="1"/>
    <col min="10" max="10" width="4.7109375" style="1" customWidth="1"/>
    <col min="11" max="13" width="4.7109375" style="1" hidden="1" customWidth="1"/>
    <col min="14" max="14" width="4.7109375" style="1" customWidth="1"/>
    <col min="15" max="15" width="4.7109375" style="1" hidden="1" customWidth="1"/>
    <col min="16" max="16" width="6.7109375" style="1" customWidth="1"/>
    <col min="17" max="17" width="4.7109375" style="1" customWidth="1"/>
    <col min="18" max="20" width="4.7109375" style="1" hidden="1" customWidth="1"/>
    <col min="21" max="21" width="4.7109375" style="1" customWidth="1"/>
    <col min="22" max="22" width="4.7109375" style="1" hidden="1" customWidth="1"/>
    <col min="23" max="23" width="6.7109375" style="1" customWidth="1"/>
    <col min="24" max="24" width="4.7109375" style="1" customWidth="1"/>
    <col min="25" max="27" width="4.7109375" style="1" hidden="1" customWidth="1"/>
    <col min="28" max="28" width="4.7109375" style="1" customWidth="1"/>
    <col min="29" max="29" width="4.7109375" style="1" hidden="1" customWidth="1"/>
    <col min="30" max="30" width="6.7109375" style="1" customWidth="1"/>
    <col min="31" max="31" width="4.7109375" style="1" customWidth="1"/>
    <col min="32" max="34" width="4.7109375" style="1" hidden="1" customWidth="1"/>
    <col min="35" max="35" width="4.7109375" style="1" customWidth="1"/>
    <col min="36" max="36" width="4.7109375" style="1" hidden="1" customWidth="1"/>
    <col min="37" max="37" width="6.7109375" style="1" customWidth="1"/>
    <col min="38" max="38" width="4.7109375" style="1" customWidth="1"/>
    <col min="39" max="41" width="4.7109375" style="1" hidden="1" customWidth="1"/>
    <col min="42" max="42" width="4.7109375" style="1" customWidth="1"/>
    <col min="43" max="43" width="4.7109375" style="1" hidden="1" customWidth="1"/>
    <col min="44" max="44" width="6.7109375" style="1" customWidth="1"/>
    <col min="45" max="45" width="4.7109375" style="1" customWidth="1"/>
    <col min="46" max="48" width="4.7109375" style="1" hidden="1" customWidth="1"/>
    <col min="49" max="49" width="4.7109375" style="1" customWidth="1"/>
    <col min="50" max="50" width="4.7109375" style="1" hidden="1" customWidth="1"/>
    <col min="51" max="51" width="6.7109375" style="1" customWidth="1"/>
    <col min="52" max="52" width="4.7109375" style="1" customWidth="1"/>
    <col min="53" max="55" width="4.7109375" style="1" hidden="1" customWidth="1"/>
    <col min="56" max="56" width="4.7109375" style="1" customWidth="1"/>
    <col min="57" max="57" width="4.7109375" style="1" hidden="1" customWidth="1"/>
    <col min="58" max="58" width="6.7109375" style="1" customWidth="1"/>
    <col min="59" max="59" width="4.7109375" style="1" customWidth="1"/>
    <col min="60" max="62" width="4.7109375" style="1" hidden="1" customWidth="1"/>
    <col min="63" max="63" width="4.7109375" style="1" customWidth="1"/>
    <col min="64" max="64" width="4.7109375" style="1" hidden="1" customWidth="1"/>
    <col min="65" max="65" width="6.7109375" style="1" customWidth="1"/>
    <col min="66" max="66" width="4.7109375" style="1" customWidth="1"/>
    <col min="67" max="69" width="4.7109375" style="1" hidden="1" customWidth="1"/>
    <col min="70" max="70" width="4.7109375" style="1" customWidth="1"/>
    <col min="71" max="71" width="4.7109375" style="1" hidden="1" customWidth="1"/>
    <col min="72" max="72" width="6.7109375" style="1" customWidth="1"/>
    <col min="73" max="73" width="4.7109375" style="1" customWidth="1"/>
    <col min="74" max="76" width="4.7109375" style="1" hidden="1" customWidth="1"/>
    <col min="77" max="77" width="4.7109375" style="1" customWidth="1"/>
    <col min="78" max="78" width="4.7109375" style="1" hidden="1" customWidth="1"/>
    <col min="79" max="79" width="6.7109375" style="1" customWidth="1"/>
    <col min="80" max="80" width="4.7109375" style="1" customWidth="1"/>
    <col min="81" max="83" width="4.7109375" style="1" hidden="1" customWidth="1"/>
    <col min="84" max="84" width="4.7109375" style="1" customWidth="1"/>
    <col min="85" max="85" width="4.42578125" style="1" hidden="1" customWidth="1"/>
    <col min="86" max="16384" width="9.7109375" style="1"/>
  </cols>
  <sheetData>
    <row r="1" spans="2:85" ht="73.5" customHeight="1" x14ac:dyDescent="0.2">
      <c r="N1" s="134" t="s">
        <v>0</v>
      </c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I1" s="135">
        <f>'2019'!AI1:AS1</f>
        <v>0</v>
      </c>
      <c r="AJ1" s="135"/>
      <c r="AK1" s="136"/>
      <c r="AL1" s="136"/>
      <c r="AM1" s="136"/>
      <c r="AN1" s="136"/>
      <c r="AO1" s="136"/>
      <c r="AP1" s="136"/>
      <c r="AQ1" s="136"/>
      <c r="AR1" s="136"/>
      <c r="AS1" s="136"/>
      <c r="AW1" s="137" t="s">
        <v>1</v>
      </c>
      <c r="AX1" s="137"/>
      <c r="AY1" s="137"/>
      <c r="AZ1" s="132"/>
      <c r="BA1" s="133"/>
      <c r="BB1" s="133"/>
      <c r="BC1" s="133"/>
      <c r="BD1" s="133"/>
      <c r="BE1" s="7"/>
      <c r="BF1" s="137" t="s">
        <v>2</v>
      </c>
      <c r="BG1" s="137"/>
      <c r="BK1" s="132"/>
      <c r="BL1" s="132"/>
      <c r="BM1" s="133"/>
    </row>
    <row r="2" spans="2:85" ht="21" customHeight="1" x14ac:dyDescent="0.2">
      <c r="B2" s="119" t="s">
        <v>3</v>
      </c>
      <c r="C2" s="119"/>
      <c r="D2" s="119"/>
      <c r="E2" s="119"/>
      <c r="F2" s="119"/>
      <c r="G2" s="119"/>
      <c r="H2" s="16"/>
      <c r="I2" s="119" t="s">
        <v>4</v>
      </c>
      <c r="J2" s="119"/>
      <c r="K2" s="119"/>
      <c r="L2" s="119"/>
      <c r="M2" s="119"/>
      <c r="N2" s="119"/>
      <c r="O2" s="16"/>
      <c r="P2" s="119" t="s">
        <v>5</v>
      </c>
      <c r="Q2" s="119"/>
      <c r="R2" s="119"/>
      <c r="S2" s="119"/>
      <c r="T2" s="119"/>
      <c r="U2" s="119"/>
      <c r="V2" s="16"/>
      <c r="W2" s="119" t="s">
        <v>6</v>
      </c>
      <c r="X2" s="119"/>
      <c r="Y2" s="119"/>
      <c r="Z2" s="119"/>
      <c r="AA2" s="119"/>
      <c r="AB2" s="119"/>
      <c r="AC2" s="16"/>
      <c r="AD2" s="119" t="s">
        <v>7</v>
      </c>
      <c r="AE2" s="119"/>
      <c r="AF2" s="119"/>
      <c r="AG2" s="119"/>
      <c r="AH2" s="119"/>
      <c r="AI2" s="119"/>
      <c r="AJ2" s="16"/>
      <c r="AK2" s="119" t="s">
        <v>8</v>
      </c>
      <c r="AL2" s="119"/>
      <c r="AM2" s="119"/>
      <c r="AN2" s="119"/>
      <c r="AO2" s="119"/>
      <c r="AP2" s="119"/>
      <c r="AQ2" s="16"/>
      <c r="AR2" s="119" t="s">
        <v>9</v>
      </c>
      <c r="AS2" s="119"/>
      <c r="AT2" s="119"/>
      <c r="AU2" s="119"/>
      <c r="AV2" s="119"/>
      <c r="AW2" s="119"/>
      <c r="AX2" s="16"/>
      <c r="AY2" s="119" t="s">
        <v>10</v>
      </c>
      <c r="AZ2" s="119"/>
      <c r="BA2" s="119"/>
      <c r="BB2" s="119"/>
      <c r="BC2" s="119"/>
      <c r="BD2" s="119"/>
      <c r="BE2" s="16"/>
      <c r="BF2" s="119" t="s">
        <v>11</v>
      </c>
      <c r="BG2" s="119"/>
      <c r="BH2" s="119"/>
      <c r="BI2" s="119"/>
      <c r="BJ2" s="119"/>
      <c r="BK2" s="119"/>
      <c r="BL2" s="16"/>
      <c r="BM2" s="119" t="s">
        <v>12</v>
      </c>
      <c r="BN2" s="119"/>
      <c r="BO2" s="119"/>
      <c r="BP2" s="119"/>
      <c r="BQ2" s="119"/>
      <c r="BR2" s="119"/>
      <c r="BS2" s="16"/>
      <c r="BT2" s="119" t="s">
        <v>13</v>
      </c>
      <c r="BU2" s="119"/>
      <c r="BV2" s="119"/>
      <c r="BW2" s="119"/>
      <c r="BX2" s="119"/>
      <c r="BY2" s="119"/>
      <c r="BZ2" s="16"/>
      <c r="CA2" s="119" t="s">
        <v>14</v>
      </c>
      <c r="CB2" s="119"/>
      <c r="CC2" s="119"/>
      <c r="CD2" s="119"/>
      <c r="CE2" s="119"/>
      <c r="CF2" s="119"/>
    </row>
    <row r="3" spans="2:85" ht="21" customHeight="1" x14ac:dyDescent="0.2">
      <c r="B3" s="14">
        <v>43831</v>
      </c>
      <c r="C3" s="15"/>
      <c r="D3" s="16">
        <f t="shared" ref="D3:D33" si="0">IF(C3="s",G3,0)</f>
        <v>0</v>
      </c>
      <c r="E3" s="16">
        <f t="shared" ref="E3:E33" si="1">IF(C3="F",G3,0)</f>
        <v>0</v>
      </c>
      <c r="F3" s="16">
        <f>IF(C3="RP",G3,0)</f>
        <v>0</v>
      </c>
      <c r="G3" s="16">
        <f>IF(OR(C3="S",C3="F",C3="RP"),H3,0)</f>
        <v>0</v>
      </c>
      <c r="H3" s="16">
        <f>IF(WEEKDAY(B3,2)&gt;5,0,IF(WEEKDAY(B3,2)=5,$C$42,IF(WEEKDAY(B3,2)=4,$C$41,IF(WEEKDAY(B3,2)=3,$C$40,IF(WEEKDAY(B3,2)=2,$C$39,IF(WEEKDAY(B3,2)=1,$C$38,"PB"))))))</f>
        <v>8</v>
      </c>
      <c r="I3" s="14">
        <f>B33+1</f>
        <v>43862</v>
      </c>
      <c r="J3" s="15"/>
      <c r="K3" s="16">
        <f t="shared" ref="K3:K33" si="2">IF(J3="s",N3,0)</f>
        <v>0</v>
      </c>
      <c r="L3" s="16">
        <f t="shared" ref="L3:L33" si="3">IF(J3="F",N3,0)</f>
        <v>0</v>
      </c>
      <c r="M3" s="16">
        <f t="shared" ref="M3:M33" si="4">IF(J3="RP",N3,0)</f>
        <v>0</v>
      </c>
      <c r="N3" s="16">
        <f>IF(OR(J3="S",J3="F",J3="RP"),O3,0)</f>
        <v>0</v>
      </c>
      <c r="O3" s="16">
        <f t="shared" ref="O3:O33" si="5">IF(WEEKDAY(I3,2)&gt;5,0,IF(WEEKDAY(I3,2)=5,$C$42,IF(WEEKDAY(I3,2)=4,$C$41,IF(WEEKDAY(I3,2)=3,$C$40,IF(WEEKDAY(I3,2)=2,$C$39,IF(WEEKDAY(I3,2)=1,$C$38,"PB"))))))</f>
        <v>0</v>
      </c>
      <c r="P3" s="14">
        <f>I31+1</f>
        <v>43891</v>
      </c>
      <c r="Q3" s="15"/>
      <c r="R3" s="16">
        <f t="shared" ref="R3:R33" si="6">IF(Q3="s",U3,0)</f>
        <v>0</v>
      </c>
      <c r="S3" s="16">
        <f t="shared" ref="S3:S33" si="7">IF(Q3="F",U3,0)</f>
        <v>0</v>
      </c>
      <c r="T3" s="16">
        <f t="shared" ref="T3:T33" si="8">IF(Q3="RP",U3,0)</f>
        <v>0</v>
      </c>
      <c r="U3" s="16">
        <f>IF(OR(Q3="S",Q3="F",Q3="RP"),V3,0)</f>
        <v>0</v>
      </c>
      <c r="V3" s="16">
        <f>IF(WEEKDAY(P3,2)&gt;5,0,IF(WEEKDAY(P3,2)=5,$C$42,IF(WEEKDAY(P3,2)=4,$C$41,IF(WEEKDAY(P3,2)=3,$C$40,IF(WEEKDAY(P3,2)=2,$C$39,IF(WEEKDAY(P3,2)=1,$C$38,"PB"))))))</f>
        <v>0</v>
      </c>
      <c r="W3" s="4">
        <f>P33+1</f>
        <v>43922</v>
      </c>
      <c r="X3" s="8"/>
      <c r="Y3" s="16">
        <f t="shared" ref="Y3:Y33" si="9">IF(X3="s",AB3,0)</f>
        <v>0</v>
      </c>
      <c r="Z3" s="16">
        <f t="shared" ref="Z3:Z33" si="10">IF(X3="F",AB3,0)</f>
        <v>0</v>
      </c>
      <c r="AA3" s="16">
        <f t="shared" ref="AA3:AA33" si="11">IF(X3="RP",AB3,0)</f>
        <v>0</v>
      </c>
      <c r="AB3" s="16">
        <f>IF(OR(X3="S",X3="F",X3="RP"),AC3,0)</f>
        <v>0</v>
      </c>
      <c r="AC3" s="16">
        <f>IF(WEEKDAY(W3,2)&gt;5,0,IF(WEEKDAY(W3,2)=5,$C$42,IF(WEEKDAY(W3,2)=4,$C$41,IF(WEEKDAY(W3,2)=3,$C$40,IF(WEEKDAY(W3,2)=2,$C$39,IF(WEEKDAY(W3,2)=1,$C$38,"PB"))))))</f>
        <v>8</v>
      </c>
      <c r="AD3" s="14">
        <f>W32+1</f>
        <v>43952</v>
      </c>
      <c r="AE3" s="15"/>
      <c r="AF3" s="16">
        <f t="shared" ref="AF3:AF33" si="12">IF(AE3="s",AI3,0)</f>
        <v>0</v>
      </c>
      <c r="AG3" s="16">
        <f t="shared" ref="AG3:AG33" si="13">IF(AE3="F",AI3,0)</f>
        <v>0</v>
      </c>
      <c r="AH3" s="16">
        <f t="shared" ref="AH3:AH33" si="14">IF(AE3="RP",AI3,0)</f>
        <v>0</v>
      </c>
      <c r="AI3" s="16">
        <f>IF(OR(AE3="S",AE3="F",AE3="RP"),AJ3,0)</f>
        <v>0</v>
      </c>
      <c r="AJ3" s="16">
        <f>IF(WEEKDAY(AD3,2)&gt;5,0,IF(WEEKDAY(AD3,2)=5,$C$42,IF(WEEKDAY(AD3,2)=4,$C$41,IF(WEEKDAY(AD3,2)=3,$C$40,IF(WEEKDAY(AD3,2)=2,$C$39,IF(WEEKDAY(AD3,2)=1,$C$38,"PB"))))))</f>
        <v>4</v>
      </c>
      <c r="AK3" s="14">
        <f>AD33+1</f>
        <v>43983</v>
      </c>
      <c r="AL3" s="15"/>
      <c r="AM3" s="16">
        <f t="shared" ref="AM3:AM33" si="15">IF(AL3="s",AP3,0)</f>
        <v>0</v>
      </c>
      <c r="AN3" s="16">
        <f t="shared" ref="AN3:AN33" si="16">IF(AL3="F",AP3,0)</f>
        <v>0</v>
      </c>
      <c r="AO3" s="16">
        <f t="shared" ref="AO3:AO33" si="17">IF(AL3="RP",AP3,0)</f>
        <v>0</v>
      </c>
      <c r="AP3" s="16">
        <f>IF(OR(AL3="S",AL3="F",AL3="RP"),AQ3,0)</f>
        <v>0</v>
      </c>
      <c r="AQ3" s="16">
        <f>IF(WEEKDAY(AK3,2)&gt;5,0,IF(WEEKDAY(AK3,2)=5,$C$42,IF(WEEKDAY(AK3,2)=4,$C$41,IF(WEEKDAY(AK3,2)=3,$C$40,IF(WEEKDAY(AK3,2)=2,$C$39,IF(WEEKDAY(AK3,2)=1,$C$38,"PB"))))))</f>
        <v>7</v>
      </c>
      <c r="AR3" s="4">
        <f>AK32+1</f>
        <v>44013</v>
      </c>
      <c r="AS3" s="8"/>
      <c r="AT3" s="16">
        <f t="shared" ref="AT3:AT33" si="18">IF(AS3="s",AW3,0)</f>
        <v>0</v>
      </c>
      <c r="AU3" s="16">
        <f t="shared" ref="AU3:AU33" si="19">IF(AS3="F",AW3,0)</f>
        <v>0</v>
      </c>
      <c r="AV3" s="16">
        <f t="shared" ref="AV3:AV33" si="20">IF(AS3="RP",AW3,0)</f>
        <v>0</v>
      </c>
      <c r="AW3" s="16">
        <f>IF(OR(AS3="S",AS3="F",AS3="RP"),AX3,0)</f>
        <v>0</v>
      </c>
      <c r="AX3" s="16">
        <f>IF(WEEKDAY(AR3,2)&gt;5,0,IF(WEEKDAY(AR3,2)=5,$C$42,IF(WEEKDAY(AR3,2)=4,$C$41,IF(WEEKDAY(AR3,2)=3,$C$40,IF(WEEKDAY(AR3,2)=2,$C$39,IF(WEEKDAY(AR3,2)=1,$C$38,"PB"))))))</f>
        <v>8</v>
      </c>
      <c r="AY3" s="14">
        <f>AR33+1</f>
        <v>44044</v>
      </c>
      <c r="AZ3" s="15"/>
      <c r="BA3" s="16">
        <f t="shared" ref="BA3:BA33" si="21">IF(AZ3="s",BD3,0)</f>
        <v>0</v>
      </c>
      <c r="BB3" s="16">
        <f t="shared" ref="BB3:BB33" si="22">IF(AZ3="F",BD3,0)</f>
        <v>0</v>
      </c>
      <c r="BC3" s="16">
        <f t="shared" ref="BC3:BC33" si="23">IF(AZ3="RP",BD3,0)</f>
        <v>0</v>
      </c>
      <c r="BD3" s="16">
        <f>IF(OR(AZ3="S",AZ3="F",AZ3="RP"),BE3,0)</f>
        <v>0</v>
      </c>
      <c r="BE3" s="16">
        <f>IF(WEEKDAY(AY3,2)&gt;5,0,IF(WEEKDAY(AY3,2)=5,$C$42,IF(WEEKDAY(AY3,2)=4,$C$41,IF(WEEKDAY(AY3,2)=3,$C$40,IF(WEEKDAY(AY3,2)=2,$C$39,IF(WEEKDAY(AY3,2)=1,$C$38,"PB"))))))</f>
        <v>0</v>
      </c>
      <c r="BF3" s="4">
        <f>AY33+1</f>
        <v>44075</v>
      </c>
      <c r="BG3" s="8"/>
      <c r="BH3" s="16">
        <f t="shared" ref="BH3:BH33" si="24">IF(BG3="s",BK3,0)</f>
        <v>0</v>
      </c>
      <c r="BI3" s="16">
        <f t="shared" ref="BI3:BI33" si="25">IF(BG3="F",BK3,0)</f>
        <v>0</v>
      </c>
      <c r="BJ3" s="16">
        <f t="shared" ref="BJ3:BJ33" si="26">IF(BG3="RP",BK3,0)</f>
        <v>0</v>
      </c>
      <c r="BK3" s="16">
        <f t="shared" ref="BK3:BK33" si="27">IF(OR(BG3="S",BG3="F",BG3="RP"),BL3,0)</f>
        <v>0</v>
      </c>
      <c r="BL3" s="16">
        <f>IF(WEEKDAY(BF3,2)&gt;5,0,IF(WEEKDAY(BF3,2)=5,$C$42,IF(WEEKDAY(BF3,2)=4,$C$41,IF(WEEKDAY(BF3,2)=3,$C$40,IF(WEEKDAY(BF3,2)=2,$C$39,IF(WEEKDAY(BF3,2)=1,$C$38,"PB"))))))</f>
        <v>8</v>
      </c>
      <c r="BM3" s="4">
        <f>BF32+1</f>
        <v>44105</v>
      </c>
      <c r="BN3" s="8"/>
      <c r="BO3" s="16">
        <f t="shared" ref="BO3:BO33" si="28">IF(BN3="s",BR3,0)</f>
        <v>0</v>
      </c>
      <c r="BP3" s="16">
        <f t="shared" ref="BP3:BP33" si="29">IF(BN3="F",BR3,0)</f>
        <v>0</v>
      </c>
      <c r="BQ3" s="16">
        <f t="shared" ref="BQ3:BQ33" si="30">IF(BN3="RP",BR3,0)</f>
        <v>0</v>
      </c>
      <c r="BR3" s="16">
        <f>IF(OR(BN3="S",BN3="F",BN3="RP"),BS3,0)</f>
        <v>0</v>
      </c>
      <c r="BS3" s="16">
        <f>IF(WEEKDAY(BM3,2)&gt;5,0,IF(WEEKDAY(BM3,2)=5,$C$42,IF(WEEKDAY(BM3,2)=4,$C$41,IF(WEEKDAY(BM3,2)=3,$C$40,IF(WEEKDAY(BM3,2)=2,$C$39,IF(WEEKDAY(BM3,2)=1,$C$38,"PB"))))))</f>
        <v>8</v>
      </c>
      <c r="BT3" s="14">
        <f>BM33+1</f>
        <v>44136</v>
      </c>
      <c r="BU3" s="15"/>
      <c r="BV3" s="16">
        <f t="shared" ref="BV3:BV33" si="31">IF(BU3="s",BY3,0)</f>
        <v>0</v>
      </c>
      <c r="BW3" s="16">
        <f t="shared" ref="BW3:BW33" si="32">IF(BU3="F",BY3,0)</f>
        <v>0</v>
      </c>
      <c r="BX3" s="16">
        <f t="shared" ref="BX3:BX33" si="33">IF(BU3="RP",BY3,0)</f>
        <v>0</v>
      </c>
      <c r="BY3" s="16">
        <f t="shared" ref="BY3:BY33" si="34">IF(OR(BU3="S",BU3="F",BU3="RP"),BZ3,0)</f>
        <v>0</v>
      </c>
      <c r="BZ3" s="16">
        <f>IF(WEEKDAY(BT3,2)&gt;5,0,IF(WEEKDAY(BT3,2)=5,$C$42,IF(WEEKDAY(BT3,2)=4,$C$41,IF(WEEKDAY(BT3,2)=3,$C$40,IF(WEEKDAY(BT3,2)=2,$C$39,IF(WEEKDAY(BT3,2)=1,$C$38,"PB"))))))</f>
        <v>0</v>
      </c>
      <c r="CA3" s="4">
        <f>BT32+1</f>
        <v>44166</v>
      </c>
      <c r="CB3" s="8"/>
      <c r="CC3" s="16">
        <f t="shared" ref="CC3:CC33" si="35">IF(CB3="s",CF3,0)</f>
        <v>0</v>
      </c>
      <c r="CD3" s="16">
        <f t="shared" ref="CD3:CD33" si="36">IF(CB3="F",CF3,0)</f>
        <v>0</v>
      </c>
      <c r="CE3" s="16">
        <f t="shared" ref="CE3:CE33" si="37">IF(CB3="RP",CF3,0)</f>
        <v>0</v>
      </c>
      <c r="CF3" s="16">
        <f t="shared" ref="CF3:CF33" si="38">IF(OR(CB3="S",CB3="F",CB3="RP"),CG3,0)</f>
        <v>0</v>
      </c>
      <c r="CG3" s="16">
        <f>IF(WEEKDAY(CA3,2)&gt;5,0,IF(WEEKDAY(CA3,2)=5,$C$42,IF(WEEKDAY(CA3,2)=4,$C$41,IF(WEEKDAY(CA3,2)=3,$C$40,IF(WEEKDAY(CA3,2)=2,$C$39,IF(WEEKDAY(CA3,2)=1,$C$38,"PB"))))))</f>
        <v>8</v>
      </c>
    </row>
    <row r="4" spans="2:85" ht="21" customHeight="1" x14ac:dyDescent="0.2">
      <c r="B4" s="4">
        <f t="shared" ref="B4:B33" si="39">B3+1</f>
        <v>43832</v>
      </c>
      <c r="C4" s="8"/>
      <c r="D4" s="16">
        <f t="shared" si="0"/>
        <v>0</v>
      </c>
      <c r="E4" s="16">
        <f t="shared" si="1"/>
        <v>0</v>
      </c>
      <c r="F4" s="16">
        <f t="shared" ref="F4:F33" si="40">IF(C4="RP",G4,0)</f>
        <v>0</v>
      </c>
      <c r="G4" s="16">
        <f>IF(OR(C4="S",C4="F",C4="RP"),H4,0)</f>
        <v>0</v>
      </c>
      <c r="H4" s="16">
        <f>IF(WEEKDAY(B4,2)&gt;5,0,IF(WEEKDAY(B4,2)=5,$C$42,IF(WEEKDAY(B4,2)=4,$C$41,IF(WEEKDAY(B4,2)=3,$C$40,IF(WEEKDAY(B4,2)=2,$C$39,IF(WEEKDAY(B4,2)=1,$C$38,"PB"))))))</f>
        <v>8</v>
      </c>
      <c r="I4" s="14">
        <f t="shared" ref="I4:I30" si="41">I3+1</f>
        <v>43863</v>
      </c>
      <c r="J4" s="15"/>
      <c r="K4" s="16">
        <f t="shared" si="2"/>
        <v>0</v>
      </c>
      <c r="L4" s="16">
        <f t="shared" si="3"/>
        <v>0</v>
      </c>
      <c r="M4" s="16">
        <f t="shared" si="4"/>
        <v>0</v>
      </c>
      <c r="N4" s="16">
        <f t="shared" ref="N4:N33" si="42">IF(OR(J4="S",J4="F",J4="RP"),O4,0)</f>
        <v>0</v>
      </c>
      <c r="O4" s="16">
        <f t="shared" si="5"/>
        <v>0</v>
      </c>
      <c r="P4" s="4">
        <f t="shared" ref="P4:P33" si="43">P3+1</f>
        <v>43892</v>
      </c>
      <c r="Q4" s="8"/>
      <c r="R4" s="16">
        <f t="shared" si="6"/>
        <v>0</v>
      </c>
      <c r="S4" s="16">
        <f t="shared" si="7"/>
        <v>0</v>
      </c>
      <c r="T4" s="16">
        <f t="shared" si="8"/>
        <v>0</v>
      </c>
      <c r="U4" s="16">
        <f t="shared" ref="U4:U33" si="44">IF(OR(Q4="S",Q4="F",Q4="RP"),V4,0)</f>
        <v>0</v>
      </c>
      <c r="V4" s="16">
        <f t="shared" ref="V4:V33" si="45">IF(WEEKDAY(P4,2)&gt;5,0,IF(WEEKDAY(P4,2)=5,$C$42,IF(WEEKDAY(P4,2)=4,$C$41,IF(WEEKDAY(P4,2)=3,$C$40,IF(WEEKDAY(P4,2)=2,$C$39,IF(WEEKDAY(P4,2)=1,$C$38,"PB"))))))</f>
        <v>7</v>
      </c>
      <c r="W4" s="4">
        <f t="shared" ref="W4:W32" si="46">W3+1</f>
        <v>43923</v>
      </c>
      <c r="X4" s="8"/>
      <c r="Y4" s="16">
        <f t="shared" si="9"/>
        <v>0</v>
      </c>
      <c r="Z4" s="16">
        <f t="shared" si="10"/>
        <v>0</v>
      </c>
      <c r="AA4" s="16">
        <f t="shared" si="11"/>
        <v>0</v>
      </c>
      <c r="AB4" s="16">
        <f>IF(OR(X4="S",X4="F",X4="RP"),AC4,0)</f>
        <v>0</v>
      </c>
      <c r="AC4" s="16">
        <f t="shared" ref="AC4:AC33" si="47">IF(WEEKDAY(W4,2)&gt;5,0,IF(WEEKDAY(W4,2)=5,$C$42,IF(WEEKDAY(W4,2)=4,$C$41,IF(WEEKDAY(W4,2)=3,$C$40,IF(WEEKDAY(W4,2)=2,$C$39,IF(WEEKDAY(W4,2)=1,$C$38,"PB"))))))</f>
        <v>8</v>
      </c>
      <c r="AD4" s="14">
        <f t="shared" ref="AD4:AD33" si="48">AD3+1</f>
        <v>43953</v>
      </c>
      <c r="AE4" s="15"/>
      <c r="AF4" s="16">
        <f t="shared" si="12"/>
        <v>0</v>
      </c>
      <c r="AG4" s="16">
        <f t="shared" si="13"/>
        <v>0</v>
      </c>
      <c r="AH4" s="16">
        <f t="shared" si="14"/>
        <v>0</v>
      </c>
      <c r="AI4" s="16">
        <f>IF(OR(AE4="S",AE4="F",AE4="RP"),AJ4,0)</f>
        <v>0</v>
      </c>
      <c r="AJ4" s="16">
        <f t="shared" ref="AJ4:AJ33" si="49">IF(WEEKDAY(AD4,2)&gt;5,0,IF(WEEKDAY(AD4,2)=5,$C$42,IF(WEEKDAY(AD4,2)=4,$C$41,IF(WEEKDAY(AD4,2)=3,$C$40,IF(WEEKDAY(AD4,2)=2,$C$39,IF(WEEKDAY(AD4,2)=1,$C$38,"PB"))))))</f>
        <v>0</v>
      </c>
      <c r="AK4" s="4">
        <f t="shared" ref="AK4:AK32" si="50">AK3+1</f>
        <v>43984</v>
      </c>
      <c r="AL4" s="8"/>
      <c r="AM4" s="16">
        <f t="shared" si="15"/>
        <v>0</v>
      </c>
      <c r="AN4" s="16">
        <f t="shared" si="16"/>
        <v>0</v>
      </c>
      <c r="AO4" s="16">
        <f t="shared" si="17"/>
        <v>0</v>
      </c>
      <c r="AP4" s="16">
        <f t="shared" ref="AP4:AP33" si="51">IF(OR(AL4="S",AL4="F",AL4="RP"),AQ4,0)</f>
        <v>0</v>
      </c>
      <c r="AQ4" s="16">
        <f t="shared" ref="AQ4:AQ33" si="52">IF(WEEKDAY(AK4,2)&gt;5,0,IF(WEEKDAY(AK4,2)=5,$C$42,IF(WEEKDAY(AK4,2)=4,$C$41,IF(WEEKDAY(AK4,2)=3,$C$40,IF(WEEKDAY(AK4,2)=2,$C$39,IF(WEEKDAY(AK4,2)=1,$C$38,"PB"))))))</f>
        <v>8</v>
      </c>
      <c r="AR4" s="4">
        <f t="shared" ref="AR4:AR33" si="53">AR3+1</f>
        <v>44014</v>
      </c>
      <c r="AS4" s="8"/>
      <c r="AT4" s="16">
        <f t="shared" si="18"/>
        <v>0</v>
      </c>
      <c r="AU4" s="16">
        <f t="shared" si="19"/>
        <v>0</v>
      </c>
      <c r="AV4" s="16">
        <f t="shared" si="20"/>
        <v>0</v>
      </c>
      <c r="AW4" s="16">
        <f>IF(OR(AS4="S",AS4="F",AS4="RP"),AX4,0)</f>
        <v>0</v>
      </c>
      <c r="AX4" s="16">
        <f t="shared" ref="AX4:AX33" si="54">IF(WEEKDAY(AR4,2)&gt;5,0,IF(WEEKDAY(AR4,2)=5,$C$42,IF(WEEKDAY(AR4,2)=4,$C$41,IF(WEEKDAY(AR4,2)=3,$C$40,IF(WEEKDAY(AR4,2)=2,$C$39,IF(WEEKDAY(AR4,2)=1,$C$38,"PB"))))))</f>
        <v>8</v>
      </c>
      <c r="AY4" s="14">
        <f t="shared" ref="AY4:AY33" si="55">AY3+1</f>
        <v>44045</v>
      </c>
      <c r="AZ4" s="15"/>
      <c r="BA4" s="16">
        <f t="shared" si="21"/>
        <v>0</v>
      </c>
      <c r="BB4" s="16">
        <f t="shared" si="22"/>
        <v>0</v>
      </c>
      <c r="BC4" s="16">
        <f t="shared" si="23"/>
        <v>0</v>
      </c>
      <c r="BD4" s="16">
        <f t="shared" ref="BD4:BD33" si="56">IF(OR(AZ4="S",AZ4="F",AZ4="RP"),BE4,0)</f>
        <v>0</v>
      </c>
      <c r="BE4" s="16">
        <f t="shared" ref="BE4:BE33" si="57">IF(WEEKDAY(AY4,2)&gt;5,0,IF(WEEKDAY(AY4,2)=5,$C$42,IF(WEEKDAY(AY4,2)=4,$C$41,IF(WEEKDAY(AY4,2)=3,$C$40,IF(WEEKDAY(AY4,2)=2,$C$39,IF(WEEKDAY(AY4,2)=1,$C$38,"PB"))))))</f>
        <v>0</v>
      </c>
      <c r="BF4" s="4">
        <f t="shared" ref="BF4:BF32" si="58">BF3+1</f>
        <v>44076</v>
      </c>
      <c r="BG4" s="8"/>
      <c r="BH4" s="16">
        <f t="shared" si="24"/>
        <v>0</v>
      </c>
      <c r="BI4" s="16">
        <f t="shared" si="25"/>
        <v>0</v>
      </c>
      <c r="BJ4" s="16">
        <f t="shared" si="26"/>
        <v>0</v>
      </c>
      <c r="BK4" s="16">
        <f t="shared" si="27"/>
        <v>0</v>
      </c>
      <c r="BL4" s="16">
        <f t="shared" ref="BL4:BL33" si="59">IF(WEEKDAY(BF4,2)&gt;5,0,IF(WEEKDAY(BF4,2)=5,$C$42,IF(WEEKDAY(BF4,2)=4,$C$41,IF(WEEKDAY(BF4,2)=3,$C$40,IF(WEEKDAY(BF4,2)=2,$C$39,IF(WEEKDAY(BF4,2)=1,$C$38,"PB"))))))</f>
        <v>8</v>
      </c>
      <c r="BM4" s="4">
        <f t="shared" ref="BM4:BM33" si="60">BM3+1</f>
        <v>44106</v>
      </c>
      <c r="BN4" s="8"/>
      <c r="BO4" s="16">
        <f t="shared" si="28"/>
        <v>0</v>
      </c>
      <c r="BP4" s="16">
        <f t="shared" si="29"/>
        <v>0</v>
      </c>
      <c r="BQ4" s="16">
        <f t="shared" si="30"/>
        <v>0</v>
      </c>
      <c r="BR4" s="16">
        <f t="shared" ref="BR4:BR33" si="61">IF(OR(BN4="S",BN4="F",BN4="RP"),BS4,0)</f>
        <v>0</v>
      </c>
      <c r="BS4" s="16">
        <f t="shared" ref="BS4:BS33" si="62">IF(WEEKDAY(BM4,2)&gt;5,0,IF(WEEKDAY(BM4,2)=5,$C$42,IF(WEEKDAY(BM4,2)=4,$C$41,IF(WEEKDAY(BM4,2)=3,$C$40,IF(WEEKDAY(BM4,2)=2,$C$39,IF(WEEKDAY(BM4,2)=1,$C$38,"PB"))))))</f>
        <v>4</v>
      </c>
      <c r="BT4" s="4">
        <f t="shared" ref="BT4:BT32" si="63">BT3+1</f>
        <v>44137</v>
      </c>
      <c r="BU4" s="8"/>
      <c r="BV4" s="16">
        <f t="shared" si="31"/>
        <v>0</v>
      </c>
      <c r="BW4" s="16">
        <f t="shared" si="32"/>
        <v>0</v>
      </c>
      <c r="BX4" s="16">
        <f t="shared" si="33"/>
        <v>0</v>
      </c>
      <c r="BY4" s="16">
        <f t="shared" si="34"/>
        <v>0</v>
      </c>
      <c r="BZ4" s="16">
        <f t="shared" ref="BZ4:BZ33" si="64">IF(WEEKDAY(BT4,2)&gt;5,0,IF(WEEKDAY(BT4,2)=5,$C$42,IF(WEEKDAY(BT4,2)=4,$C$41,IF(WEEKDAY(BT4,2)=3,$C$40,IF(WEEKDAY(BT4,2)=2,$C$39,IF(WEEKDAY(BT4,2)=1,$C$38,"PB"))))))</f>
        <v>7</v>
      </c>
      <c r="CA4" s="4">
        <f t="shared" ref="CA4:CA33" si="65">CA3+1</f>
        <v>44167</v>
      </c>
      <c r="CB4" s="8"/>
      <c r="CC4" s="16">
        <f t="shared" si="35"/>
        <v>0</v>
      </c>
      <c r="CD4" s="16">
        <f t="shared" si="36"/>
        <v>0</v>
      </c>
      <c r="CE4" s="16">
        <f t="shared" si="37"/>
        <v>0</v>
      </c>
      <c r="CF4" s="16">
        <f t="shared" si="38"/>
        <v>0</v>
      </c>
      <c r="CG4" s="16">
        <f t="shared" ref="CG4:CG33" si="66">IF(WEEKDAY(CA4,2)&gt;5,0,IF(WEEKDAY(CA4,2)=5,$C$42,IF(WEEKDAY(CA4,2)=4,$C$41,IF(WEEKDAY(CA4,2)=3,$C$40,IF(WEEKDAY(CA4,2)=2,$C$39,IF(WEEKDAY(CA4,2)=1,$C$38,"PB"))))))</f>
        <v>8</v>
      </c>
    </row>
    <row r="5" spans="2:85" ht="21" customHeight="1" x14ac:dyDescent="0.2">
      <c r="B5" s="4">
        <f t="shared" si="39"/>
        <v>43833</v>
      </c>
      <c r="C5" s="8"/>
      <c r="D5" s="16">
        <f t="shared" si="0"/>
        <v>0</v>
      </c>
      <c r="E5" s="16">
        <f t="shared" si="1"/>
        <v>0</v>
      </c>
      <c r="F5" s="16">
        <f t="shared" si="40"/>
        <v>0</v>
      </c>
      <c r="G5" s="16">
        <f t="shared" ref="G5:G33" si="67">IF(OR(C5="S",C5="F",C5="RP"),H5,0)</f>
        <v>0</v>
      </c>
      <c r="H5" s="16">
        <f t="shared" ref="H5:H33" si="68">IF(WEEKDAY(B5,2)&gt;5,0,IF(WEEKDAY(B5,2)=5,$C$42,IF(WEEKDAY(B5,2)=4,$C$41,IF(WEEKDAY(B5,2)=3,$C$40,IF(WEEKDAY(B5,2)=2,$C$39,IF(WEEKDAY(B5,2)=1,$C$38,"PB"))))))</f>
        <v>4</v>
      </c>
      <c r="I5" s="4">
        <f t="shared" si="41"/>
        <v>43864</v>
      </c>
      <c r="J5" s="8"/>
      <c r="K5" s="16">
        <f t="shared" si="2"/>
        <v>0</v>
      </c>
      <c r="L5" s="16">
        <f t="shared" si="3"/>
        <v>0</v>
      </c>
      <c r="M5" s="16">
        <f t="shared" si="4"/>
        <v>0</v>
      </c>
      <c r="N5" s="16">
        <f t="shared" si="42"/>
        <v>0</v>
      </c>
      <c r="O5" s="16">
        <f t="shared" si="5"/>
        <v>7</v>
      </c>
      <c r="P5" s="4">
        <f t="shared" si="43"/>
        <v>43893</v>
      </c>
      <c r="Q5" s="8"/>
      <c r="R5" s="16">
        <f t="shared" si="6"/>
        <v>0</v>
      </c>
      <c r="S5" s="16">
        <f t="shared" si="7"/>
        <v>0</v>
      </c>
      <c r="T5" s="16">
        <f t="shared" si="8"/>
        <v>0</v>
      </c>
      <c r="U5" s="16">
        <f t="shared" si="44"/>
        <v>0</v>
      </c>
      <c r="V5" s="16">
        <f t="shared" si="45"/>
        <v>8</v>
      </c>
      <c r="W5" s="4">
        <f t="shared" si="46"/>
        <v>43924</v>
      </c>
      <c r="X5" s="8"/>
      <c r="Y5" s="16">
        <f t="shared" si="9"/>
        <v>0</v>
      </c>
      <c r="Z5" s="16">
        <f t="shared" si="10"/>
        <v>0</v>
      </c>
      <c r="AA5" s="16">
        <f t="shared" si="11"/>
        <v>0</v>
      </c>
      <c r="AB5" s="16">
        <f t="shared" ref="AB5:AB33" si="69">IF(OR(X5="S",X5="F",X5="RP"),AC5,0)</f>
        <v>0</v>
      </c>
      <c r="AC5" s="16">
        <f t="shared" si="47"/>
        <v>4</v>
      </c>
      <c r="AD5" s="14">
        <f t="shared" si="48"/>
        <v>43954</v>
      </c>
      <c r="AE5" s="15"/>
      <c r="AF5" s="16">
        <f t="shared" si="12"/>
        <v>0</v>
      </c>
      <c r="AG5" s="16">
        <f t="shared" si="13"/>
        <v>0</v>
      </c>
      <c r="AH5" s="16">
        <f t="shared" si="14"/>
        <v>0</v>
      </c>
      <c r="AI5" s="16">
        <f t="shared" ref="AI5:AI33" si="70">IF(OR(AE5="S",AE5="F",AE5="RP"),AJ5,0)</f>
        <v>0</v>
      </c>
      <c r="AJ5" s="16">
        <f t="shared" si="49"/>
        <v>0</v>
      </c>
      <c r="AK5" s="4">
        <f t="shared" si="50"/>
        <v>43985</v>
      </c>
      <c r="AL5" s="8"/>
      <c r="AM5" s="16">
        <f t="shared" si="15"/>
        <v>0</v>
      </c>
      <c r="AN5" s="16">
        <f t="shared" si="16"/>
        <v>0</v>
      </c>
      <c r="AO5" s="16">
        <f t="shared" si="17"/>
        <v>0</v>
      </c>
      <c r="AP5" s="16">
        <f t="shared" si="51"/>
        <v>0</v>
      </c>
      <c r="AQ5" s="16">
        <f t="shared" si="52"/>
        <v>8</v>
      </c>
      <c r="AR5" s="4">
        <f t="shared" si="53"/>
        <v>44015</v>
      </c>
      <c r="AS5" s="8"/>
      <c r="AT5" s="16">
        <f t="shared" si="18"/>
        <v>0</v>
      </c>
      <c r="AU5" s="16">
        <f t="shared" si="19"/>
        <v>0</v>
      </c>
      <c r="AV5" s="16">
        <f t="shared" si="20"/>
        <v>0</v>
      </c>
      <c r="AW5" s="16">
        <f t="shared" ref="AW5:AW33" si="71">IF(OR(AS5="S",AS5="F",AS5="RP"),AX5,0)</f>
        <v>0</v>
      </c>
      <c r="AX5" s="16">
        <f t="shared" si="54"/>
        <v>4</v>
      </c>
      <c r="AY5" s="4">
        <f t="shared" si="55"/>
        <v>44046</v>
      </c>
      <c r="AZ5" s="8"/>
      <c r="BA5" s="16">
        <f t="shared" si="21"/>
        <v>0</v>
      </c>
      <c r="BB5" s="16">
        <f t="shared" si="22"/>
        <v>0</v>
      </c>
      <c r="BC5" s="16">
        <f t="shared" si="23"/>
        <v>0</v>
      </c>
      <c r="BD5" s="16">
        <f t="shared" si="56"/>
        <v>0</v>
      </c>
      <c r="BE5" s="16">
        <f t="shared" si="57"/>
        <v>7</v>
      </c>
      <c r="BF5" s="4">
        <f t="shared" si="58"/>
        <v>44077</v>
      </c>
      <c r="BG5" s="8"/>
      <c r="BH5" s="16">
        <f t="shared" si="24"/>
        <v>0</v>
      </c>
      <c r="BI5" s="16">
        <f t="shared" si="25"/>
        <v>0</v>
      </c>
      <c r="BJ5" s="16">
        <f t="shared" si="26"/>
        <v>0</v>
      </c>
      <c r="BK5" s="16">
        <f>IF(OR(BG5="S",BG5="F",BG5="RP"),BL5,0)</f>
        <v>0</v>
      </c>
      <c r="BL5" s="16">
        <f t="shared" si="59"/>
        <v>8</v>
      </c>
      <c r="BM5" s="14">
        <f t="shared" si="60"/>
        <v>44107</v>
      </c>
      <c r="BN5" s="15"/>
      <c r="BO5" s="16">
        <f t="shared" si="28"/>
        <v>0</v>
      </c>
      <c r="BP5" s="16">
        <f t="shared" si="29"/>
        <v>0</v>
      </c>
      <c r="BQ5" s="16">
        <f t="shared" si="30"/>
        <v>0</v>
      </c>
      <c r="BR5" s="16">
        <f t="shared" si="61"/>
        <v>0</v>
      </c>
      <c r="BS5" s="16">
        <f t="shared" si="62"/>
        <v>0</v>
      </c>
      <c r="BT5" s="4">
        <f t="shared" si="63"/>
        <v>44138</v>
      </c>
      <c r="BU5" s="8"/>
      <c r="BV5" s="16">
        <f t="shared" si="31"/>
        <v>0</v>
      </c>
      <c r="BW5" s="16">
        <f t="shared" si="32"/>
        <v>0</v>
      </c>
      <c r="BX5" s="16">
        <f t="shared" si="33"/>
        <v>0</v>
      </c>
      <c r="BY5" s="16">
        <f t="shared" si="34"/>
        <v>0</v>
      </c>
      <c r="BZ5" s="16">
        <f t="shared" si="64"/>
        <v>8</v>
      </c>
      <c r="CA5" s="4">
        <f t="shared" si="65"/>
        <v>44168</v>
      </c>
      <c r="CB5" s="8"/>
      <c r="CC5" s="16">
        <f t="shared" si="35"/>
        <v>0</v>
      </c>
      <c r="CD5" s="16">
        <f t="shared" si="36"/>
        <v>0</v>
      </c>
      <c r="CE5" s="16">
        <f t="shared" si="37"/>
        <v>0</v>
      </c>
      <c r="CF5" s="16">
        <f>IF(OR(CB5="S",CB5="F",CB5="RP"),CG5,0)</f>
        <v>0</v>
      </c>
      <c r="CG5" s="16">
        <f t="shared" si="66"/>
        <v>8</v>
      </c>
    </row>
    <row r="6" spans="2:85" ht="21" customHeight="1" x14ac:dyDescent="0.2">
      <c r="B6" s="14">
        <f t="shared" si="39"/>
        <v>43834</v>
      </c>
      <c r="C6" s="15"/>
      <c r="D6" s="16">
        <f t="shared" si="0"/>
        <v>0</v>
      </c>
      <c r="E6" s="16">
        <f t="shared" si="1"/>
        <v>0</v>
      </c>
      <c r="F6" s="16">
        <f t="shared" si="40"/>
        <v>0</v>
      </c>
      <c r="G6" s="16">
        <f t="shared" si="67"/>
        <v>0</v>
      </c>
      <c r="H6" s="16">
        <f t="shared" si="68"/>
        <v>0</v>
      </c>
      <c r="I6" s="4">
        <f t="shared" si="41"/>
        <v>43865</v>
      </c>
      <c r="J6" s="8"/>
      <c r="K6" s="16">
        <f t="shared" si="2"/>
        <v>0</v>
      </c>
      <c r="L6" s="16">
        <f t="shared" si="3"/>
        <v>0</v>
      </c>
      <c r="M6" s="16">
        <f t="shared" si="4"/>
        <v>0</v>
      </c>
      <c r="N6" s="16">
        <f t="shared" si="42"/>
        <v>0</v>
      </c>
      <c r="O6" s="16">
        <f t="shared" si="5"/>
        <v>8</v>
      </c>
      <c r="P6" s="4">
        <f t="shared" si="43"/>
        <v>43894</v>
      </c>
      <c r="Q6" s="8"/>
      <c r="R6" s="16">
        <f t="shared" si="6"/>
        <v>0</v>
      </c>
      <c r="S6" s="16">
        <f t="shared" si="7"/>
        <v>0</v>
      </c>
      <c r="T6" s="16">
        <f t="shared" si="8"/>
        <v>0</v>
      </c>
      <c r="U6" s="16">
        <f t="shared" si="44"/>
        <v>0</v>
      </c>
      <c r="V6" s="16">
        <f t="shared" si="45"/>
        <v>8</v>
      </c>
      <c r="W6" s="14">
        <f t="shared" si="46"/>
        <v>43925</v>
      </c>
      <c r="X6" s="15"/>
      <c r="Y6" s="16">
        <f t="shared" si="9"/>
        <v>0</v>
      </c>
      <c r="Z6" s="16">
        <f t="shared" si="10"/>
        <v>0</v>
      </c>
      <c r="AA6" s="16">
        <f t="shared" si="11"/>
        <v>0</v>
      </c>
      <c r="AB6" s="16">
        <f t="shared" si="69"/>
        <v>0</v>
      </c>
      <c r="AC6" s="16">
        <f t="shared" si="47"/>
        <v>0</v>
      </c>
      <c r="AD6" s="4">
        <f t="shared" si="48"/>
        <v>43955</v>
      </c>
      <c r="AE6" s="8"/>
      <c r="AF6" s="16">
        <f t="shared" si="12"/>
        <v>0</v>
      </c>
      <c r="AG6" s="16">
        <f t="shared" si="13"/>
        <v>0</v>
      </c>
      <c r="AH6" s="16">
        <f t="shared" si="14"/>
        <v>0</v>
      </c>
      <c r="AI6" s="16">
        <f t="shared" si="70"/>
        <v>0</v>
      </c>
      <c r="AJ6" s="16">
        <f t="shared" si="49"/>
        <v>7</v>
      </c>
      <c r="AK6" s="4">
        <f t="shared" si="50"/>
        <v>43986</v>
      </c>
      <c r="AL6" s="8"/>
      <c r="AM6" s="16">
        <f t="shared" si="15"/>
        <v>0</v>
      </c>
      <c r="AN6" s="16">
        <f t="shared" si="16"/>
        <v>0</v>
      </c>
      <c r="AO6" s="16">
        <f t="shared" si="17"/>
        <v>0</v>
      </c>
      <c r="AP6" s="16">
        <f t="shared" si="51"/>
        <v>0</v>
      </c>
      <c r="AQ6" s="16">
        <f t="shared" si="52"/>
        <v>8</v>
      </c>
      <c r="AR6" s="14">
        <f t="shared" si="53"/>
        <v>44016</v>
      </c>
      <c r="AS6" s="15"/>
      <c r="AT6" s="16">
        <f t="shared" si="18"/>
        <v>0</v>
      </c>
      <c r="AU6" s="16">
        <f t="shared" si="19"/>
        <v>0</v>
      </c>
      <c r="AV6" s="16">
        <f t="shared" si="20"/>
        <v>0</v>
      </c>
      <c r="AW6" s="16">
        <f t="shared" si="71"/>
        <v>0</v>
      </c>
      <c r="AX6" s="16">
        <f t="shared" si="54"/>
        <v>0</v>
      </c>
      <c r="AY6" s="4">
        <f t="shared" si="55"/>
        <v>44047</v>
      </c>
      <c r="AZ6" s="8"/>
      <c r="BA6" s="16">
        <f t="shared" si="21"/>
        <v>0</v>
      </c>
      <c r="BB6" s="16">
        <f t="shared" si="22"/>
        <v>0</v>
      </c>
      <c r="BC6" s="16">
        <f t="shared" si="23"/>
        <v>0</v>
      </c>
      <c r="BD6" s="16">
        <f t="shared" si="56"/>
        <v>0</v>
      </c>
      <c r="BE6" s="16">
        <f t="shared" si="57"/>
        <v>8</v>
      </c>
      <c r="BF6" s="4">
        <f t="shared" si="58"/>
        <v>44078</v>
      </c>
      <c r="BG6" s="8"/>
      <c r="BH6" s="16">
        <f t="shared" si="24"/>
        <v>0</v>
      </c>
      <c r="BI6" s="16">
        <f t="shared" si="25"/>
        <v>0</v>
      </c>
      <c r="BJ6" s="16">
        <f t="shared" si="26"/>
        <v>0</v>
      </c>
      <c r="BK6" s="16">
        <f t="shared" si="27"/>
        <v>0</v>
      </c>
      <c r="BL6" s="16">
        <f t="shared" si="59"/>
        <v>4</v>
      </c>
      <c r="BM6" s="14">
        <f t="shared" si="60"/>
        <v>44108</v>
      </c>
      <c r="BN6" s="15"/>
      <c r="BO6" s="16">
        <f t="shared" si="28"/>
        <v>0</v>
      </c>
      <c r="BP6" s="16">
        <f t="shared" si="29"/>
        <v>0</v>
      </c>
      <c r="BQ6" s="16">
        <f t="shared" si="30"/>
        <v>0</v>
      </c>
      <c r="BR6" s="16">
        <f t="shared" si="61"/>
        <v>0</v>
      </c>
      <c r="BS6" s="16">
        <f t="shared" si="62"/>
        <v>0</v>
      </c>
      <c r="BT6" s="4">
        <f t="shared" si="63"/>
        <v>44139</v>
      </c>
      <c r="BU6" s="8"/>
      <c r="BV6" s="16">
        <f t="shared" si="31"/>
        <v>0</v>
      </c>
      <c r="BW6" s="16">
        <f t="shared" si="32"/>
        <v>0</v>
      </c>
      <c r="BX6" s="16">
        <f t="shared" si="33"/>
        <v>0</v>
      </c>
      <c r="BY6" s="16">
        <f t="shared" si="34"/>
        <v>0</v>
      </c>
      <c r="BZ6" s="16">
        <f t="shared" si="64"/>
        <v>8</v>
      </c>
      <c r="CA6" s="4">
        <f t="shared" si="65"/>
        <v>44169</v>
      </c>
      <c r="CB6" s="8"/>
      <c r="CC6" s="16">
        <f t="shared" si="35"/>
        <v>0</v>
      </c>
      <c r="CD6" s="16">
        <f t="shared" si="36"/>
        <v>0</v>
      </c>
      <c r="CE6" s="16">
        <f t="shared" si="37"/>
        <v>0</v>
      </c>
      <c r="CF6" s="16">
        <f t="shared" si="38"/>
        <v>0</v>
      </c>
      <c r="CG6" s="16">
        <f t="shared" si="66"/>
        <v>4</v>
      </c>
    </row>
    <row r="7" spans="2:85" ht="21" customHeight="1" x14ac:dyDescent="0.2">
      <c r="B7" s="14">
        <f t="shared" si="39"/>
        <v>43835</v>
      </c>
      <c r="C7" s="15"/>
      <c r="D7" s="16">
        <f t="shared" si="0"/>
        <v>0</v>
      </c>
      <c r="E7" s="16">
        <f t="shared" si="1"/>
        <v>0</v>
      </c>
      <c r="F7" s="16">
        <f t="shared" si="40"/>
        <v>0</v>
      </c>
      <c r="G7" s="16">
        <f t="shared" si="67"/>
        <v>0</v>
      </c>
      <c r="H7" s="16">
        <f t="shared" si="68"/>
        <v>0</v>
      </c>
      <c r="I7" s="4">
        <f t="shared" si="41"/>
        <v>43866</v>
      </c>
      <c r="J7" s="8"/>
      <c r="K7" s="16">
        <f t="shared" si="2"/>
        <v>0</v>
      </c>
      <c r="L7" s="16">
        <f t="shared" si="3"/>
        <v>0</v>
      </c>
      <c r="M7" s="16">
        <f t="shared" si="4"/>
        <v>0</v>
      </c>
      <c r="N7" s="16">
        <f t="shared" si="42"/>
        <v>0</v>
      </c>
      <c r="O7" s="16">
        <f t="shared" si="5"/>
        <v>8</v>
      </c>
      <c r="P7" s="4">
        <f t="shared" si="43"/>
        <v>43895</v>
      </c>
      <c r="Q7" s="8"/>
      <c r="R7" s="16">
        <f t="shared" si="6"/>
        <v>0</v>
      </c>
      <c r="S7" s="16">
        <f t="shared" si="7"/>
        <v>0</v>
      </c>
      <c r="T7" s="16">
        <f t="shared" si="8"/>
        <v>0</v>
      </c>
      <c r="U7" s="16">
        <f t="shared" si="44"/>
        <v>0</v>
      </c>
      <c r="V7" s="16">
        <f t="shared" si="45"/>
        <v>8</v>
      </c>
      <c r="W7" s="14">
        <f t="shared" si="46"/>
        <v>43926</v>
      </c>
      <c r="X7" s="15"/>
      <c r="Y7" s="16">
        <f t="shared" si="9"/>
        <v>0</v>
      </c>
      <c r="Z7" s="16">
        <f t="shared" si="10"/>
        <v>0</v>
      </c>
      <c r="AA7" s="16">
        <f t="shared" si="11"/>
        <v>0</v>
      </c>
      <c r="AB7" s="16">
        <f t="shared" si="69"/>
        <v>0</v>
      </c>
      <c r="AC7" s="16">
        <f t="shared" si="47"/>
        <v>0</v>
      </c>
      <c r="AD7" s="4">
        <f t="shared" si="48"/>
        <v>43956</v>
      </c>
      <c r="AE7" s="8"/>
      <c r="AF7" s="16">
        <f t="shared" si="12"/>
        <v>0</v>
      </c>
      <c r="AG7" s="16">
        <f t="shared" si="13"/>
        <v>0</v>
      </c>
      <c r="AH7" s="16">
        <f t="shared" si="14"/>
        <v>0</v>
      </c>
      <c r="AI7" s="16">
        <f t="shared" si="70"/>
        <v>0</v>
      </c>
      <c r="AJ7" s="16">
        <f t="shared" si="49"/>
        <v>8</v>
      </c>
      <c r="AK7" s="4">
        <f t="shared" si="50"/>
        <v>43987</v>
      </c>
      <c r="AL7" s="8"/>
      <c r="AM7" s="16">
        <f t="shared" si="15"/>
        <v>0</v>
      </c>
      <c r="AN7" s="16">
        <f t="shared" si="16"/>
        <v>0</v>
      </c>
      <c r="AO7" s="16">
        <f t="shared" si="17"/>
        <v>0</v>
      </c>
      <c r="AP7" s="16">
        <f t="shared" si="51"/>
        <v>0</v>
      </c>
      <c r="AQ7" s="16">
        <f t="shared" si="52"/>
        <v>4</v>
      </c>
      <c r="AR7" s="14">
        <f t="shared" si="53"/>
        <v>44017</v>
      </c>
      <c r="AS7" s="15"/>
      <c r="AT7" s="16">
        <f t="shared" si="18"/>
        <v>0</v>
      </c>
      <c r="AU7" s="16">
        <f t="shared" si="19"/>
        <v>0</v>
      </c>
      <c r="AV7" s="16">
        <f t="shared" si="20"/>
        <v>0</v>
      </c>
      <c r="AW7" s="16">
        <f t="shared" si="71"/>
        <v>0</v>
      </c>
      <c r="AX7" s="16">
        <f t="shared" si="54"/>
        <v>0</v>
      </c>
      <c r="AY7" s="4">
        <f t="shared" si="55"/>
        <v>44048</v>
      </c>
      <c r="AZ7" s="8"/>
      <c r="BA7" s="16">
        <f t="shared" si="21"/>
        <v>0</v>
      </c>
      <c r="BB7" s="16">
        <f t="shared" si="22"/>
        <v>0</v>
      </c>
      <c r="BC7" s="16">
        <f t="shared" si="23"/>
        <v>0</v>
      </c>
      <c r="BD7" s="16">
        <f t="shared" si="56"/>
        <v>0</v>
      </c>
      <c r="BE7" s="16">
        <f t="shared" si="57"/>
        <v>8</v>
      </c>
      <c r="BF7" s="14">
        <f t="shared" si="58"/>
        <v>44079</v>
      </c>
      <c r="BG7" s="15"/>
      <c r="BH7" s="16">
        <f t="shared" si="24"/>
        <v>0</v>
      </c>
      <c r="BI7" s="16">
        <f t="shared" si="25"/>
        <v>0</v>
      </c>
      <c r="BJ7" s="16">
        <f t="shared" si="26"/>
        <v>0</v>
      </c>
      <c r="BK7" s="16">
        <f t="shared" si="27"/>
        <v>0</v>
      </c>
      <c r="BL7" s="16">
        <f t="shared" si="59"/>
        <v>0</v>
      </c>
      <c r="BM7" s="4">
        <f t="shared" si="60"/>
        <v>44109</v>
      </c>
      <c r="BN7" s="8"/>
      <c r="BO7" s="16">
        <f t="shared" si="28"/>
        <v>0</v>
      </c>
      <c r="BP7" s="16">
        <f t="shared" si="29"/>
        <v>0</v>
      </c>
      <c r="BQ7" s="16">
        <f t="shared" si="30"/>
        <v>0</v>
      </c>
      <c r="BR7" s="16">
        <f t="shared" si="61"/>
        <v>0</v>
      </c>
      <c r="BS7" s="16">
        <f t="shared" si="62"/>
        <v>7</v>
      </c>
      <c r="BT7" s="4">
        <f t="shared" si="63"/>
        <v>44140</v>
      </c>
      <c r="BU7" s="8"/>
      <c r="BV7" s="16">
        <f t="shared" si="31"/>
        <v>0</v>
      </c>
      <c r="BW7" s="16">
        <f t="shared" si="32"/>
        <v>0</v>
      </c>
      <c r="BX7" s="16">
        <f t="shared" si="33"/>
        <v>0</v>
      </c>
      <c r="BY7" s="16">
        <f>IF(OR(BU7="S",BU7="F",BU7="RP"),BZ7,0)</f>
        <v>0</v>
      </c>
      <c r="BZ7" s="16">
        <f t="shared" si="64"/>
        <v>8</v>
      </c>
      <c r="CA7" s="14">
        <f t="shared" si="65"/>
        <v>44170</v>
      </c>
      <c r="CB7" s="15"/>
      <c r="CC7" s="16">
        <f t="shared" si="35"/>
        <v>0</v>
      </c>
      <c r="CD7" s="16">
        <f t="shared" si="36"/>
        <v>0</v>
      </c>
      <c r="CE7" s="16">
        <f t="shared" si="37"/>
        <v>0</v>
      </c>
      <c r="CF7" s="16">
        <f t="shared" si="38"/>
        <v>0</v>
      </c>
      <c r="CG7" s="16">
        <f t="shared" si="66"/>
        <v>0</v>
      </c>
    </row>
    <row r="8" spans="2:85" ht="21" customHeight="1" x14ac:dyDescent="0.2">
      <c r="B8" s="4">
        <f t="shared" si="39"/>
        <v>43836</v>
      </c>
      <c r="C8" s="8"/>
      <c r="D8" s="16">
        <f t="shared" si="0"/>
        <v>0</v>
      </c>
      <c r="E8" s="16">
        <f t="shared" si="1"/>
        <v>0</v>
      </c>
      <c r="F8" s="16">
        <f t="shared" si="40"/>
        <v>0</v>
      </c>
      <c r="G8" s="16">
        <f t="shared" si="67"/>
        <v>0</v>
      </c>
      <c r="H8" s="16">
        <f t="shared" si="68"/>
        <v>7</v>
      </c>
      <c r="I8" s="4">
        <f t="shared" si="41"/>
        <v>43867</v>
      </c>
      <c r="J8" s="8"/>
      <c r="K8" s="16">
        <f t="shared" si="2"/>
        <v>0</v>
      </c>
      <c r="L8" s="16">
        <f t="shared" si="3"/>
        <v>0</v>
      </c>
      <c r="M8" s="16">
        <f t="shared" si="4"/>
        <v>0</v>
      </c>
      <c r="N8" s="16">
        <f t="shared" si="42"/>
        <v>0</v>
      </c>
      <c r="O8" s="16">
        <f t="shared" si="5"/>
        <v>8</v>
      </c>
      <c r="P8" s="4">
        <f t="shared" si="43"/>
        <v>43896</v>
      </c>
      <c r="Q8" s="8"/>
      <c r="R8" s="16">
        <f t="shared" si="6"/>
        <v>0</v>
      </c>
      <c r="S8" s="16">
        <f t="shared" si="7"/>
        <v>0</v>
      </c>
      <c r="T8" s="16">
        <f t="shared" si="8"/>
        <v>0</v>
      </c>
      <c r="U8" s="16">
        <f t="shared" si="44"/>
        <v>0</v>
      </c>
      <c r="V8" s="16">
        <f t="shared" si="45"/>
        <v>4</v>
      </c>
      <c r="W8" s="4">
        <f t="shared" si="46"/>
        <v>43927</v>
      </c>
      <c r="X8" s="8"/>
      <c r="Y8" s="16">
        <f t="shared" si="9"/>
        <v>0</v>
      </c>
      <c r="Z8" s="16">
        <f t="shared" si="10"/>
        <v>0</v>
      </c>
      <c r="AA8" s="16">
        <f t="shared" si="11"/>
        <v>0</v>
      </c>
      <c r="AB8" s="16">
        <f t="shared" si="69"/>
        <v>0</v>
      </c>
      <c r="AC8" s="16">
        <f t="shared" si="47"/>
        <v>7</v>
      </c>
      <c r="AD8" s="4">
        <f t="shared" si="48"/>
        <v>43957</v>
      </c>
      <c r="AE8" s="8"/>
      <c r="AF8" s="16">
        <f t="shared" si="12"/>
        <v>0</v>
      </c>
      <c r="AG8" s="16">
        <f t="shared" si="13"/>
        <v>0</v>
      </c>
      <c r="AH8" s="16">
        <f t="shared" si="14"/>
        <v>0</v>
      </c>
      <c r="AI8" s="16">
        <f t="shared" si="70"/>
        <v>0</v>
      </c>
      <c r="AJ8" s="16">
        <f t="shared" si="49"/>
        <v>8</v>
      </c>
      <c r="AK8" s="14">
        <f t="shared" si="50"/>
        <v>43988</v>
      </c>
      <c r="AL8" s="15"/>
      <c r="AM8" s="16">
        <f t="shared" si="15"/>
        <v>0</v>
      </c>
      <c r="AN8" s="16">
        <f t="shared" si="16"/>
        <v>0</v>
      </c>
      <c r="AO8" s="16">
        <f t="shared" si="17"/>
        <v>0</v>
      </c>
      <c r="AP8" s="16">
        <f t="shared" si="51"/>
        <v>0</v>
      </c>
      <c r="AQ8" s="16">
        <f t="shared" si="52"/>
        <v>0</v>
      </c>
      <c r="AR8" s="4">
        <f t="shared" si="53"/>
        <v>44018</v>
      </c>
      <c r="AS8" s="8"/>
      <c r="AT8" s="16">
        <f t="shared" si="18"/>
        <v>0</v>
      </c>
      <c r="AU8" s="16">
        <f t="shared" si="19"/>
        <v>0</v>
      </c>
      <c r="AV8" s="16">
        <f t="shared" si="20"/>
        <v>0</v>
      </c>
      <c r="AW8" s="16">
        <f t="shared" si="71"/>
        <v>0</v>
      </c>
      <c r="AX8" s="16">
        <f t="shared" si="54"/>
        <v>7</v>
      </c>
      <c r="AY8" s="4">
        <f t="shared" si="55"/>
        <v>44049</v>
      </c>
      <c r="AZ8" s="8"/>
      <c r="BA8" s="16">
        <f t="shared" si="21"/>
        <v>0</v>
      </c>
      <c r="BB8" s="16">
        <f t="shared" si="22"/>
        <v>0</v>
      </c>
      <c r="BC8" s="16">
        <f t="shared" si="23"/>
        <v>0</v>
      </c>
      <c r="BD8" s="16">
        <f t="shared" si="56"/>
        <v>0</v>
      </c>
      <c r="BE8" s="16">
        <f t="shared" si="57"/>
        <v>8</v>
      </c>
      <c r="BF8" s="14">
        <f t="shared" si="58"/>
        <v>44080</v>
      </c>
      <c r="BG8" s="15"/>
      <c r="BH8" s="16">
        <f t="shared" si="24"/>
        <v>0</v>
      </c>
      <c r="BI8" s="16">
        <f t="shared" si="25"/>
        <v>0</v>
      </c>
      <c r="BJ8" s="16">
        <f t="shared" si="26"/>
        <v>0</v>
      </c>
      <c r="BK8" s="16">
        <f t="shared" si="27"/>
        <v>0</v>
      </c>
      <c r="BL8" s="16">
        <f t="shared" si="59"/>
        <v>0</v>
      </c>
      <c r="BM8" s="4">
        <f t="shared" si="60"/>
        <v>44110</v>
      </c>
      <c r="BN8" s="8"/>
      <c r="BO8" s="16">
        <f t="shared" si="28"/>
        <v>0</v>
      </c>
      <c r="BP8" s="16">
        <f t="shared" si="29"/>
        <v>0</v>
      </c>
      <c r="BQ8" s="16">
        <f t="shared" si="30"/>
        <v>0</v>
      </c>
      <c r="BR8" s="16">
        <f t="shared" si="61"/>
        <v>0</v>
      </c>
      <c r="BS8" s="16">
        <f t="shared" si="62"/>
        <v>8</v>
      </c>
      <c r="BT8" s="4">
        <f t="shared" si="63"/>
        <v>44141</v>
      </c>
      <c r="BU8" s="8"/>
      <c r="BV8" s="16">
        <f t="shared" si="31"/>
        <v>0</v>
      </c>
      <c r="BW8" s="16">
        <f t="shared" si="32"/>
        <v>0</v>
      </c>
      <c r="BX8" s="16">
        <f t="shared" si="33"/>
        <v>0</v>
      </c>
      <c r="BY8" s="16">
        <f t="shared" si="34"/>
        <v>0</v>
      </c>
      <c r="BZ8" s="16">
        <f t="shared" si="64"/>
        <v>4</v>
      </c>
      <c r="CA8" s="14">
        <f t="shared" si="65"/>
        <v>44171</v>
      </c>
      <c r="CB8" s="15"/>
      <c r="CC8" s="16">
        <f t="shared" si="35"/>
        <v>0</v>
      </c>
      <c r="CD8" s="16">
        <f t="shared" si="36"/>
        <v>0</v>
      </c>
      <c r="CE8" s="16">
        <f t="shared" si="37"/>
        <v>0</v>
      </c>
      <c r="CF8" s="16">
        <f t="shared" si="38"/>
        <v>0</v>
      </c>
      <c r="CG8" s="16">
        <f t="shared" si="66"/>
        <v>0</v>
      </c>
    </row>
    <row r="9" spans="2:85" ht="21" customHeight="1" x14ac:dyDescent="0.2">
      <c r="B9" s="4">
        <f t="shared" si="39"/>
        <v>43837</v>
      </c>
      <c r="C9" s="8"/>
      <c r="D9" s="16">
        <f t="shared" si="0"/>
        <v>0</v>
      </c>
      <c r="E9" s="16">
        <f t="shared" si="1"/>
        <v>0</v>
      </c>
      <c r="F9" s="16">
        <f t="shared" si="40"/>
        <v>0</v>
      </c>
      <c r="G9" s="16">
        <f t="shared" si="67"/>
        <v>0</v>
      </c>
      <c r="H9" s="16">
        <f t="shared" si="68"/>
        <v>8</v>
      </c>
      <c r="I9" s="4">
        <f t="shared" si="41"/>
        <v>43868</v>
      </c>
      <c r="J9" s="8"/>
      <c r="K9" s="16">
        <f t="shared" si="2"/>
        <v>0</v>
      </c>
      <c r="L9" s="16">
        <f t="shared" si="3"/>
        <v>0</v>
      </c>
      <c r="M9" s="16">
        <f t="shared" si="4"/>
        <v>0</v>
      </c>
      <c r="N9" s="16">
        <f t="shared" si="42"/>
        <v>0</v>
      </c>
      <c r="O9" s="16">
        <f t="shared" si="5"/>
        <v>4</v>
      </c>
      <c r="P9" s="14">
        <f t="shared" si="43"/>
        <v>43897</v>
      </c>
      <c r="Q9" s="15"/>
      <c r="R9" s="16">
        <f t="shared" si="6"/>
        <v>0</v>
      </c>
      <c r="S9" s="16">
        <f t="shared" si="7"/>
        <v>0</v>
      </c>
      <c r="T9" s="16">
        <f t="shared" si="8"/>
        <v>0</v>
      </c>
      <c r="U9" s="16">
        <f t="shared" si="44"/>
        <v>0</v>
      </c>
      <c r="V9" s="16">
        <f t="shared" si="45"/>
        <v>0</v>
      </c>
      <c r="W9" s="4">
        <f t="shared" si="46"/>
        <v>43928</v>
      </c>
      <c r="X9" s="8"/>
      <c r="Y9" s="16">
        <f t="shared" si="9"/>
        <v>0</v>
      </c>
      <c r="Z9" s="16">
        <f t="shared" si="10"/>
        <v>0</v>
      </c>
      <c r="AA9" s="16">
        <f t="shared" si="11"/>
        <v>0</v>
      </c>
      <c r="AB9" s="16">
        <f t="shared" si="69"/>
        <v>0</v>
      </c>
      <c r="AC9" s="16">
        <f t="shared" si="47"/>
        <v>8</v>
      </c>
      <c r="AD9" s="4">
        <f t="shared" si="48"/>
        <v>43958</v>
      </c>
      <c r="AE9" s="8"/>
      <c r="AF9" s="16">
        <f t="shared" si="12"/>
        <v>0</v>
      </c>
      <c r="AG9" s="16">
        <f t="shared" si="13"/>
        <v>0</v>
      </c>
      <c r="AH9" s="16">
        <f t="shared" si="14"/>
        <v>0</v>
      </c>
      <c r="AI9" s="16">
        <f t="shared" si="70"/>
        <v>0</v>
      </c>
      <c r="AJ9" s="16">
        <f t="shared" si="49"/>
        <v>8</v>
      </c>
      <c r="AK9" s="14">
        <f t="shared" si="50"/>
        <v>43989</v>
      </c>
      <c r="AL9" s="15"/>
      <c r="AM9" s="16">
        <f t="shared" si="15"/>
        <v>0</v>
      </c>
      <c r="AN9" s="16">
        <f t="shared" si="16"/>
        <v>0</v>
      </c>
      <c r="AO9" s="16">
        <f t="shared" si="17"/>
        <v>0</v>
      </c>
      <c r="AP9" s="16">
        <f t="shared" si="51"/>
        <v>0</v>
      </c>
      <c r="AQ9" s="16">
        <f t="shared" si="52"/>
        <v>0</v>
      </c>
      <c r="AR9" s="4">
        <f t="shared" si="53"/>
        <v>44019</v>
      </c>
      <c r="AS9" s="8"/>
      <c r="AT9" s="16">
        <f t="shared" si="18"/>
        <v>0</v>
      </c>
      <c r="AU9" s="16">
        <f t="shared" si="19"/>
        <v>0</v>
      </c>
      <c r="AV9" s="16">
        <f t="shared" si="20"/>
        <v>0</v>
      </c>
      <c r="AW9" s="16">
        <f t="shared" si="71"/>
        <v>0</v>
      </c>
      <c r="AX9" s="16">
        <f t="shared" si="54"/>
        <v>8</v>
      </c>
      <c r="AY9" s="4">
        <f t="shared" si="55"/>
        <v>44050</v>
      </c>
      <c r="AZ9" s="8"/>
      <c r="BA9" s="16">
        <f t="shared" si="21"/>
        <v>0</v>
      </c>
      <c r="BB9" s="16">
        <f t="shared" si="22"/>
        <v>0</v>
      </c>
      <c r="BC9" s="16">
        <f t="shared" si="23"/>
        <v>0</v>
      </c>
      <c r="BD9" s="16">
        <f t="shared" si="56"/>
        <v>0</v>
      </c>
      <c r="BE9" s="16">
        <f t="shared" si="57"/>
        <v>4</v>
      </c>
      <c r="BF9" s="4">
        <f t="shared" si="58"/>
        <v>44081</v>
      </c>
      <c r="BG9" s="8"/>
      <c r="BH9" s="16">
        <f t="shared" si="24"/>
        <v>0</v>
      </c>
      <c r="BI9" s="16">
        <f t="shared" si="25"/>
        <v>0</v>
      </c>
      <c r="BJ9" s="16">
        <f t="shared" si="26"/>
        <v>0</v>
      </c>
      <c r="BK9" s="16">
        <f t="shared" si="27"/>
        <v>0</v>
      </c>
      <c r="BL9" s="16">
        <f t="shared" si="59"/>
        <v>7</v>
      </c>
      <c r="BM9" s="4">
        <f t="shared" si="60"/>
        <v>44111</v>
      </c>
      <c r="BN9" s="8"/>
      <c r="BO9" s="16">
        <f t="shared" si="28"/>
        <v>0</v>
      </c>
      <c r="BP9" s="16">
        <f t="shared" si="29"/>
        <v>0</v>
      </c>
      <c r="BQ9" s="16">
        <f t="shared" si="30"/>
        <v>0</v>
      </c>
      <c r="BR9" s="16">
        <f t="shared" si="61"/>
        <v>0</v>
      </c>
      <c r="BS9" s="16">
        <f t="shared" si="62"/>
        <v>8</v>
      </c>
      <c r="BT9" s="14">
        <f t="shared" si="63"/>
        <v>44142</v>
      </c>
      <c r="BU9" s="15"/>
      <c r="BV9" s="16">
        <f t="shared" si="31"/>
        <v>0</v>
      </c>
      <c r="BW9" s="16">
        <f t="shared" si="32"/>
        <v>0</v>
      </c>
      <c r="BX9" s="16">
        <f t="shared" si="33"/>
        <v>0</v>
      </c>
      <c r="BY9" s="16">
        <f t="shared" si="34"/>
        <v>0</v>
      </c>
      <c r="BZ9" s="16">
        <f t="shared" si="64"/>
        <v>0</v>
      </c>
      <c r="CA9" s="4">
        <f t="shared" si="65"/>
        <v>44172</v>
      </c>
      <c r="CB9" s="8"/>
      <c r="CC9" s="16">
        <f t="shared" si="35"/>
        <v>0</v>
      </c>
      <c r="CD9" s="16">
        <f t="shared" si="36"/>
        <v>0</v>
      </c>
      <c r="CE9" s="16">
        <f t="shared" si="37"/>
        <v>0</v>
      </c>
      <c r="CF9" s="16">
        <f t="shared" si="38"/>
        <v>0</v>
      </c>
      <c r="CG9" s="16">
        <f t="shared" si="66"/>
        <v>7</v>
      </c>
    </row>
    <row r="10" spans="2:85" ht="21" customHeight="1" x14ac:dyDescent="0.2">
      <c r="B10" s="4">
        <f t="shared" si="39"/>
        <v>43838</v>
      </c>
      <c r="C10" s="8"/>
      <c r="D10" s="16">
        <f t="shared" si="0"/>
        <v>0</v>
      </c>
      <c r="E10" s="16">
        <f t="shared" si="1"/>
        <v>0</v>
      </c>
      <c r="F10" s="16">
        <f t="shared" si="40"/>
        <v>0</v>
      </c>
      <c r="G10" s="16">
        <f t="shared" si="67"/>
        <v>0</v>
      </c>
      <c r="H10" s="16">
        <f t="shared" si="68"/>
        <v>8</v>
      </c>
      <c r="I10" s="14">
        <f t="shared" si="41"/>
        <v>43869</v>
      </c>
      <c r="J10" s="15"/>
      <c r="K10" s="16">
        <f t="shared" si="2"/>
        <v>0</v>
      </c>
      <c r="L10" s="16">
        <f t="shared" si="3"/>
        <v>0</v>
      </c>
      <c r="M10" s="16">
        <f t="shared" si="4"/>
        <v>0</v>
      </c>
      <c r="N10" s="16">
        <f t="shared" si="42"/>
        <v>0</v>
      </c>
      <c r="O10" s="16">
        <f t="shared" si="5"/>
        <v>0</v>
      </c>
      <c r="P10" s="14">
        <f t="shared" si="43"/>
        <v>43898</v>
      </c>
      <c r="Q10" s="15"/>
      <c r="R10" s="16">
        <f t="shared" si="6"/>
        <v>0</v>
      </c>
      <c r="S10" s="16">
        <f t="shared" si="7"/>
        <v>0</v>
      </c>
      <c r="T10" s="16">
        <f t="shared" si="8"/>
        <v>0</v>
      </c>
      <c r="U10" s="16">
        <f t="shared" si="44"/>
        <v>0</v>
      </c>
      <c r="V10" s="16">
        <f t="shared" si="45"/>
        <v>0</v>
      </c>
      <c r="W10" s="4">
        <f t="shared" si="46"/>
        <v>43929</v>
      </c>
      <c r="X10" s="8"/>
      <c r="Y10" s="16">
        <f t="shared" si="9"/>
        <v>0</v>
      </c>
      <c r="Z10" s="16">
        <f t="shared" si="10"/>
        <v>0</v>
      </c>
      <c r="AA10" s="16">
        <f t="shared" si="11"/>
        <v>0</v>
      </c>
      <c r="AB10" s="16">
        <f t="shared" si="69"/>
        <v>0</v>
      </c>
      <c r="AC10" s="16">
        <f t="shared" si="47"/>
        <v>8</v>
      </c>
      <c r="AD10" s="14">
        <f t="shared" si="48"/>
        <v>43959</v>
      </c>
      <c r="AE10" s="15"/>
      <c r="AF10" s="16">
        <f t="shared" si="12"/>
        <v>0</v>
      </c>
      <c r="AG10" s="16">
        <f t="shared" si="13"/>
        <v>0</v>
      </c>
      <c r="AH10" s="16">
        <f t="shared" si="14"/>
        <v>0</v>
      </c>
      <c r="AI10" s="16">
        <f t="shared" si="70"/>
        <v>0</v>
      </c>
      <c r="AJ10" s="16">
        <f t="shared" si="49"/>
        <v>4</v>
      </c>
      <c r="AK10" s="4">
        <f t="shared" si="50"/>
        <v>43990</v>
      </c>
      <c r="AL10" s="8"/>
      <c r="AM10" s="16">
        <f t="shared" si="15"/>
        <v>0</v>
      </c>
      <c r="AN10" s="16">
        <f t="shared" si="16"/>
        <v>0</v>
      </c>
      <c r="AO10" s="16">
        <f t="shared" si="17"/>
        <v>0</v>
      </c>
      <c r="AP10" s="16">
        <f t="shared" si="51"/>
        <v>0</v>
      </c>
      <c r="AQ10" s="16">
        <f t="shared" si="52"/>
        <v>7</v>
      </c>
      <c r="AR10" s="4">
        <f t="shared" si="53"/>
        <v>44020</v>
      </c>
      <c r="AS10" s="8"/>
      <c r="AT10" s="16">
        <f t="shared" si="18"/>
        <v>0</v>
      </c>
      <c r="AU10" s="16">
        <f t="shared" si="19"/>
        <v>0</v>
      </c>
      <c r="AV10" s="16">
        <f t="shared" si="20"/>
        <v>0</v>
      </c>
      <c r="AW10" s="16">
        <f t="shared" si="71"/>
        <v>0</v>
      </c>
      <c r="AX10" s="16">
        <f t="shared" si="54"/>
        <v>8</v>
      </c>
      <c r="AY10" s="14">
        <f t="shared" si="55"/>
        <v>44051</v>
      </c>
      <c r="AZ10" s="15"/>
      <c r="BA10" s="16">
        <f t="shared" si="21"/>
        <v>0</v>
      </c>
      <c r="BB10" s="16">
        <f t="shared" si="22"/>
        <v>0</v>
      </c>
      <c r="BC10" s="16">
        <f t="shared" si="23"/>
        <v>0</v>
      </c>
      <c r="BD10" s="16">
        <f t="shared" si="56"/>
        <v>0</v>
      </c>
      <c r="BE10" s="16">
        <f t="shared" si="57"/>
        <v>0</v>
      </c>
      <c r="BF10" s="4">
        <f t="shared" si="58"/>
        <v>44082</v>
      </c>
      <c r="BG10" s="8"/>
      <c r="BH10" s="16">
        <f t="shared" si="24"/>
        <v>0</v>
      </c>
      <c r="BI10" s="16">
        <f t="shared" si="25"/>
        <v>0</v>
      </c>
      <c r="BJ10" s="16">
        <f t="shared" si="26"/>
        <v>0</v>
      </c>
      <c r="BK10" s="16">
        <f t="shared" si="27"/>
        <v>0</v>
      </c>
      <c r="BL10" s="16">
        <f t="shared" si="59"/>
        <v>8</v>
      </c>
      <c r="BM10" s="4">
        <f t="shared" si="60"/>
        <v>44112</v>
      </c>
      <c r="BN10" s="8"/>
      <c r="BO10" s="16">
        <f t="shared" si="28"/>
        <v>0</v>
      </c>
      <c r="BP10" s="16">
        <f t="shared" si="29"/>
        <v>0</v>
      </c>
      <c r="BQ10" s="16">
        <f t="shared" si="30"/>
        <v>0</v>
      </c>
      <c r="BR10" s="16">
        <f t="shared" si="61"/>
        <v>0</v>
      </c>
      <c r="BS10" s="16">
        <f t="shared" si="62"/>
        <v>8</v>
      </c>
      <c r="BT10" s="14">
        <f t="shared" si="63"/>
        <v>44143</v>
      </c>
      <c r="BU10" s="15"/>
      <c r="BV10" s="16">
        <f t="shared" si="31"/>
        <v>0</v>
      </c>
      <c r="BW10" s="16">
        <f t="shared" si="32"/>
        <v>0</v>
      </c>
      <c r="BX10" s="16">
        <f t="shared" si="33"/>
        <v>0</v>
      </c>
      <c r="BY10" s="16">
        <f t="shared" si="34"/>
        <v>0</v>
      </c>
      <c r="BZ10" s="16">
        <f t="shared" si="64"/>
        <v>0</v>
      </c>
      <c r="CA10" s="4">
        <f t="shared" si="65"/>
        <v>44173</v>
      </c>
      <c r="CB10" s="8"/>
      <c r="CC10" s="16">
        <f t="shared" si="35"/>
        <v>0</v>
      </c>
      <c r="CD10" s="16">
        <f t="shared" si="36"/>
        <v>0</v>
      </c>
      <c r="CE10" s="16">
        <f t="shared" si="37"/>
        <v>0</v>
      </c>
      <c r="CF10" s="16">
        <f t="shared" si="38"/>
        <v>0</v>
      </c>
      <c r="CG10" s="16">
        <f t="shared" si="66"/>
        <v>8</v>
      </c>
    </row>
    <row r="11" spans="2:85" ht="21" customHeight="1" x14ac:dyDescent="0.2">
      <c r="B11" s="4">
        <f t="shared" si="39"/>
        <v>43839</v>
      </c>
      <c r="C11" s="8"/>
      <c r="D11" s="16">
        <f t="shared" si="0"/>
        <v>0</v>
      </c>
      <c r="E11" s="16">
        <f t="shared" si="1"/>
        <v>0</v>
      </c>
      <c r="F11" s="16">
        <f t="shared" si="40"/>
        <v>0</v>
      </c>
      <c r="G11" s="16">
        <f t="shared" si="67"/>
        <v>0</v>
      </c>
      <c r="H11" s="16">
        <f t="shared" si="68"/>
        <v>8</v>
      </c>
      <c r="I11" s="14">
        <f t="shared" si="41"/>
        <v>43870</v>
      </c>
      <c r="J11" s="15"/>
      <c r="K11" s="16">
        <f t="shared" si="2"/>
        <v>0</v>
      </c>
      <c r="L11" s="16">
        <f t="shared" si="3"/>
        <v>0</v>
      </c>
      <c r="M11" s="16">
        <f t="shared" si="4"/>
        <v>0</v>
      </c>
      <c r="N11" s="16">
        <f t="shared" si="42"/>
        <v>0</v>
      </c>
      <c r="O11" s="16">
        <f t="shared" si="5"/>
        <v>0</v>
      </c>
      <c r="P11" s="4">
        <f t="shared" si="43"/>
        <v>43899</v>
      </c>
      <c r="Q11" s="8"/>
      <c r="R11" s="16">
        <f t="shared" si="6"/>
        <v>0</v>
      </c>
      <c r="S11" s="16">
        <f t="shared" si="7"/>
        <v>0</v>
      </c>
      <c r="T11" s="16">
        <f t="shared" si="8"/>
        <v>0</v>
      </c>
      <c r="U11" s="16">
        <f t="shared" si="44"/>
        <v>0</v>
      </c>
      <c r="V11" s="16">
        <f t="shared" si="45"/>
        <v>7</v>
      </c>
      <c r="W11" s="4">
        <f t="shared" si="46"/>
        <v>43930</v>
      </c>
      <c r="X11" s="8"/>
      <c r="Y11" s="16">
        <f t="shared" si="9"/>
        <v>0</v>
      </c>
      <c r="Z11" s="16">
        <f t="shared" si="10"/>
        <v>0</v>
      </c>
      <c r="AA11" s="16">
        <f t="shared" si="11"/>
        <v>0</v>
      </c>
      <c r="AB11" s="16">
        <f t="shared" si="69"/>
        <v>0</v>
      </c>
      <c r="AC11" s="16">
        <f t="shared" si="47"/>
        <v>8</v>
      </c>
      <c r="AD11" s="14">
        <f t="shared" si="48"/>
        <v>43960</v>
      </c>
      <c r="AE11" s="15"/>
      <c r="AF11" s="16">
        <f t="shared" si="12"/>
        <v>0</v>
      </c>
      <c r="AG11" s="16">
        <f t="shared" si="13"/>
        <v>0</v>
      </c>
      <c r="AH11" s="16">
        <f t="shared" si="14"/>
        <v>0</v>
      </c>
      <c r="AI11" s="16">
        <f t="shared" si="70"/>
        <v>0</v>
      </c>
      <c r="AJ11" s="16">
        <f t="shared" si="49"/>
        <v>0</v>
      </c>
      <c r="AK11" s="4">
        <f t="shared" si="50"/>
        <v>43991</v>
      </c>
      <c r="AL11" s="8"/>
      <c r="AM11" s="16">
        <f t="shared" si="15"/>
        <v>0</v>
      </c>
      <c r="AN11" s="16">
        <f t="shared" si="16"/>
        <v>0</v>
      </c>
      <c r="AO11" s="16">
        <f t="shared" si="17"/>
        <v>0</v>
      </c>
      <c r="AP11" s="16">
        <f t="shared" si="51"/>
        <v>0</v>
      </c>
      <c r="AQ11" s="16">
        <f t="shared" si="52"/>
        <v>8</v>
      </c>
      <c r="AR11" s="4">
        <f t="shared" si="53"/>
        <v>44021</v>
      </c>
      <c r="AS11" s="8"/>
      <c r="AT11" s="16">
        <f t="shared" si="18"/>
        <v>0</v>
      </c>
      <c r="AU11" s="16">
        <f t="shared" si="19"/>
        <v>0</v>
      </c>
      <c r="AV11" s="16">
        <f t="shared" si="20"/>
        <v>0</v>
      </c>
      <c r="AW11" s="16">
        <f t="shared" si="71"/>
        <v>0</v>
      </c>
      <c r="AX11" s="16">
        <f t="shared" si="54"/>
        <v>8</v>
      </c>
      <c r="AY11" s="14">
        <f t="shared" si="55"/>
        <v>44052</v>
      </c>
      <c r="AZ11" s="15"/>
      <c r="BA11" s="16">
        <f t="shared" si="21"/>
        <v>0</v>
      </c>
      <c r="BB11" s="16">
        <f t="shared" si="22"/>
        <v>0</v>
      </c>
      <c r="BC11" s="16">
        <f t="shared" si="23"/>
        <v>0</v>
      </c>
      <c r="BD11" s="16">
        <f t="shared" si="56"/>
        <v>0</v>
      </c>
      <c r="BE11" s="16">
        <f t="shared" si="57"/>
        <v>0</v>
      </c>
      <c r="BF11" s="4">
        <f t="shared" si="58"/>
        <v>44083</v>
      </c>
      <c r="BG11" s="8"/>
      <c r="BH11" s="16">
        <f t="shared" si="24"/>
        <v>0</v>
      </c>
      <c r="BI11" s="16">
        <f t="shared" si="25"/>
        <v>0</v>
      </c>
      <c r="BJ11" s="16">
        <f t="shared" si="26"/>
        <v>0</v>
      </c>
      <c r="BK11" s="16">
        <f t="shared" si="27"/>
        <v>0</v>
      </c>
      <c r="BL11" s="16">
        <f t="shared" si="59"/>
        <v>8</v>
      </c>
      <c r="BM11" s="4">
        <f t="shared" si="60"/>
        <v>44113</v>
      </c>
      <c r="BN11" s="8"/>
      <c r="BO11" s="16">
        <f t="shared" si="28"/>
        <v>0</v>
      </c>
      <c r="BP11" s="16">
        <f t="shared" si="29"/>
        <v>0</v>
      </c>
      <c r="BQ11" s="16">
        <f t="shared" si="30"/>
        <v>0</v>
      </c>
      <c r="BR11" s="16">
        <f t="shared" si="61"/>
        <v>0</v>
      </c>
      <c r="BS11" s="16">
        <f t="shared" si="62"/>
        <v>4</v>
      </c>
      <c r="BT11" s="4">
        <f t="shared" si="63"/>
        <v>44144</v>
      </c>
      <c r="BU11" s="8"/>
      <c r="BV11" s="16">
        <f t="shared" si="31"/>
        <v>0</v>
      </c>
      <c r="BW11" s="16">
        <f t="shared" si="32"/>
        <v>0</v>
      </c>
      <c r="BX11" s="16">
        <f t="shared" si="33"/>
        <v>0</v>
      </c>
      <c r="BY11" s="16">
        <f t="shared" si="34"/>
        <v>0</v>
      </c>
      <c r="BZ11" s="16">
        <f t="shared" si="64"/>
        <v>7</v>
      </c>
      <c r="CA11" s="4">
        <f t="shared" si="65"/>
        <v>44174</v>
      </c>
      <c r="CB11" s="8"/>
      <c r="CC11" s="16">
        <f t="shared" si="35"/>
        <v>0</v>
      </c>
      <c r="CD11" s="16">
        <f t="shared" si="36"/>
        <v>0</v>
      </c>
      <c r="CE11" s="16">
        <f t="shared" si="37"/>
        <v>0</v>
      </c>
      <c r="CF11" s="16">
        <f t="shared" si="38"/>
        <v>0</v>
      </c>
      <c r="CG11" s="16">
        <f t="shared" si="66"/>
        <v>8</v>
      </c>
    </row>
    <row r="12" spans="2:85" ht="21" customHeight="1" x14ac:dyDescent="0.2">
      <c r="B12" s="4">
        <f t="shared" si="39"/>
        <v>43840</v>
      </c>
      <c r="C12" s="8"/>
      <c r="D12" s="16">
        <f t="shared" si="0"/>
        <v>0</v>
      </c>
      <c r="E12" s="16">
        <f t="shared" si="1"/>
        <v>0</v>
      </c>
      <c r="F12" s="16">
        <f t="shared" si="40"/>
        <v>0</v>
      </c>
      <c r="G12" s="16">
        <f t="shared" si="67"/>
        <v>0</v>
      </c>
      <c r="H12" s="16">
        <f t="shared" si="68"/>
        <v>4</v>
      </c>
      <c r="I12" s="4">
        <f t="shared" si="41"/>
        <v>43871</v>
      </c>
      <c r="J12" s="8"/>
      <c r="K12" s="16">
        <f t="shared" si="2"/>
        <v>0</v>
      </c>
      <c r="L12" s="16">
        <f t="shared" si="3"/>
        <v>0</v>
      </c>
      <c r="M12" s="16">
        <f t="shared" si="4"/>
        <v>0</v>
      </c>
      <c r="N12" s="16">
        <f t="shared" si="42"/>
        <v>0</v>
      </c>
      <c r="O12" s="16">
        <f t="shared" si="5"/>
        <v>7</v>
      </c>
      <c r="P12" s="4">
        <f t="shared" si="43"/>
        <v>43900</v>
      </c>
      <c r="Q12" s="8"/>
      <c r="R12" s="16">
        <f t="shared" si="6"/>
        <v>0</v>
      </c>
      <c r="S12" s="16">
        <f t="shared" si="7"/>
        <v>0</v>
      </c>
      <c r="T12" s="16">
        <f t="shared" si="8"/>
        <v>0</v>
      </c>
      <c r="U12" s="16">
        <f t="shared" si="44"/>
        <v>0</v>
      </c>
      <c r="V12" s="16">
        <f t="shared" si="45"/>
        <v>8</v>
      </c>
      <c r="W12" s="4">
        <f t="shared" si="46"/>
        <v>43931</v>
      </c>
      <c r="X12" s="8"/>
      <c r="Y12" s="16">
        <f t="shared" si="9"/>
        <v>0</v>
      </c>
      <c r="Z12" s="16">
        <f t="shared" si="10"/>
        <v>0</v>
      </c>
      <c r="AA12" s="16">
        <f t="shared" si="11"/>
        <v>0</v>
      </c>
      <c r="AB12" s="16">
        <f t="shared" si="69"/>
        <v>0</v>
      </c>
      <c r="AC12" s="16">
        <f t="shared" si="47"/>
        <v>4</v>
      </c>
      <c r="AD12" s="14">
        <f t="shared" si="48"/>
        <v>43961</v>
      </c>
      <c r="AE12" s="15"/>
      <c r="AF12" s="16">
        <f t="shared" si="12"/>
        <v>0</v>
      </c>
      <c r="AG12" s="16">
        <f t="shared" si="13"/>
        <v>0</v>
      </c>
      <c r="AH12" s="16">
        <f t="shared" si="14"/>
        <v>0</v>
      </c>
      <c r="AI12" s="16">
        <f t="shared" si="70"/>
        <v>0</v>
      </c>
      <c r="AJ12" s="16">
        <f t="shared" si="49"/>
        <v>0</v>
      </c>
      <c r="AK12" s="4">
        <f t="shared" si="50"/>
        <v>43992</v>
      </c>
      <c r="AL12" s="8"/>
      <c r="AM12" s="16">
        <f t="shared" si="15"/>
        <v>0</v>
      </c>
      <c r="AN12" s="16">
        <f t="shared" si="16"/>
        <v>0</v>
      </c>
      <c r="AO12" s="16">
        <f t="shared" si="17"/>
        <v>0</v>
      </c>
      <c r="AP12" s="16">
        <f t="shared" si="51"/>
        <v>0</v>
      </c>
      <c r="AQ12" s="16">
        <f t="shared" si="52"/>
        <v>8</v>
      </c>
      <c r="AR12" s="4">
        <f t="shared" si="53"/>
        <v>44022</v>
      </c>
      <c r="AS12" s="8"/>
      <c r="AT12" s="16">
        <f t="shared" si="18"/>
        <v>0</v>
      </c>
      <c r="AU12" s="16">
        <f t="shared" si="19"/>
        <v>0</v>
      </c>
      <c r="AV12" s="16">
        <f t="shared" si="20"/>
        <v>0</v>
      </c>
      <c r="AW12" s="16">
        <f t="shared" si="71"/>
        <v>0</v>
      </c>
      <c r="AX12" s="16">
        <f t="shared" si="54"/>
        <v>4</v>
      </c>
      <c r="AY12" s="4">
        <f t="shared" si="55"/>
        <v>44053</v>
      </c>
      <c r="AZ12" s="8" t="s">
        <v>33</v>
      </c>
      <c r="BA12" s="16">
        <f t="shared" si="21"/>
        <v>0</v>
      </c>
      <c r="BB12" s="16">
        <f t="shared" si="22"/>
        <v>0</v>
      </c>
      <c r="BC12" s="16">
        <f t="shared" si="23"/>
        <v>0</v>
      </c>
      <c r="BD12" s="16">
        <f t="shared" si="56"/>
        <v>0</v>
      </c>
      <c r="BE12" s="16">
        <f t="shared" si="57"/>
        <v>7</v>
      </c>
      <c r="BF12" s="4">
        <f t="shared" si="58"/>
        <v>44084</v>
      </c>
      <c r="BG12" s="8"/>
      <c r="BH12" s="16">
        <f t="shared" si="24"/>
        <v>0</v>
      </c>
      <c r="BI12" s="16">
        <f t="shared" si="25"/>
        <v>0</v>
      </c>
      <c r="BJ12" s="16">
        <f t="shared" si="26"/>
        <v>0</v>
      </c>
      <c r="BK12" s="16">
        <f t="shared" si="27"/>
        <v>0</v>
      </c>
      <c r="BL12" s="16">
        <f t="shared" si="59"/>
        <v>8</v>
      </c>
      <c r="BM12" s="14">
        <f t="shared" si="60"/>
        <v>44114</v>
      </c>
      <c r="BN12" s="15"/>
      <c r="BO12" s="16">
        <f t="shared" si="28"/>
        <v>0</v>
      </c>
      <c r="BP12" s="16">
        <f t="shared" si="29"/>
        <v>0</v>
      </c>
      <c r="BQ12" s="16">
        <f t="shared" si="30"/>
        <v>0</v>
      </c>
      <c r="BR12" s="16">
        <f t="shared" si="61"/>
        <v>0</v>
      </c>
      <c r="BS12" s="16">
        <f t="shared" si="62"/>
        <v>0</v>
      </c>
      <c r="BT12" s="4">
        <f t="shared" si="63"/>
        <v>44145</v>
      </c>
      <c r="BU12" s="8"/>
      <c r="BV12" s="16">
        <f t="shared" si="31"/>
        <v>0</v>
      </c>
      <c r="BW12" s="16">
        <f t="shared" si="32"/>
        <v>0</v>
      </c>
      <c r="BX12" s="16">
        <f t="shared" si="33"/>
        <v>0</v>
      </c>
      <c r="BY12" s="16">
        <f t="shared" si="34"/>
        <v>0</v>
      </c>
      <c r="BZ12" s="16">
        <f t="shared" si="64"/>
        <v>8</v>
      </c>
      <c r="CA12" s="4">
        <f t="shared" si="65"/>
        <v>44175</v>
      </c>
      <c r="CB12" s="8"/>
      <c r="CC12" s="16">
        <f t="shared" si="35"/>
        <v>0</v>
      </c>
      <c r="CD12" s="16">
        <f t="shared" si="36"/>
        <v>0</v>
      </c>
      <c r="CE12" s="16">
        <f t="shared" si="37"/>
        <v>0</v>
      </c>
      <c r="CF12" s="16">
        <f t="shared" si="38"/>
        <v>0</v>
      </c>
      <c r="CG12" s="16">
        <f t="shared" si="66"/>
        <v>8</v>
      </c>
    </row>
    <row r="13" spans="2:85" ht="21" customHeight="1" x14ac:dyDescent="0.2">
      <c r="B13" s="14">
        <f t="shared" si="39"/>
        <v>43841</v>
      </c>
      <c r="C13" s="15"/>
      <c r="D13" s="16">
        <f t="shared" si="0"/>
        <v>0</v>
      </c>
      <c r="E13" s="16">
        <f t="shared" si="1"/>
        <v>0</v>
      </c>
      <c r="F13" s="16">
        <f t="shared" si="40"/>
        <v>0</v>
      </c>
      <c r="G13" s="16">
        <f t="shared" si="67"/>
        <v>0</v>
      </c>
      <c r="H13" s="16">
        <f t="shared" si="68"/>
        <v>0</v>
      </c>
      <c r="I13" s="4">
        <f t="shared" si="41"/>
        <v>43872</v>
      </c>
      <c r="J13" s="8"/>
      <c r="K13" s="16">
        <f t="shared" si="2"/>
        <v>0</v>
      </c>
      <c r="L13" s="16">
        <f t="shared" si="3"/>
        <v>0</v>
      </c>
      <c r="M13" s="16">
        <f t="shared" si="4"/>
        <v>0</v>
      </c>
      <c r="N13" s="16">
        <f t="shared" si="42"/>
        <v>0</v>
      </c>
      <c r="O13" s="16">
        <f t="shared" si="5"/>
        <v>8</v>
      </c>
      <c r="P13" s="4">
        <f t="shared" si="43"/>
        <v>43901</v>
      </c>
      <c r="Q13" s="8"/>
      <c r="R13" s="16">
        <f t="shared" si="6"/>
        <v>0</v>
      </c>
      <c r="S13" s="16">
        <f t="shared" si="7"/>
        <v>0</v>
      </c>
      <c r="T13" s="16">
        <f t="shared" si="8"/>
        <v>0</v>
      </c>
      <c r="U13" s="16">
        <f t="shared" si="44"/>
        <v>0</v>
      </c>
      <c r="V13" s="16">
        <f t="shared" si="45"/>
        <v>8</v>
      </c>
      <c r="W13" s="14">
        <f t="shared" si="46"/>
        <v>43932</v>
      </c>
      <c r="X13" s="15"/>
      <c r="Y13" s="16">
        <f t="shared" si="9"/>
        <v>0</v>
      </c>
      <c r="Z13" s="16">
        <f t="shared" si="10"/>
        <v>0</v>
      </c>
      <c r="AA13" s="16">
        <f t="shared" si="11"/>
        <v>0</v>
      </c>
      <c r="AB13" s="16">
        <f t="shared" si="69"/>
        <v>0</v>
      </c>
      <c r="AC13" s="16">
        <f t="shared" si="47"/>
        <v>0</v>
      </c>
      <c r="AD13" s="4">
        <f t="shared" si="48"/>
        <v>43962</v>
      </c>
      <c r="AE13" s="8"/>
      <c r="AF13" s="16">
        <f t="shared" si="12"/>
        <v>0</v>
      </c>
      <c r="AG13" s="16">
        <f t="shared" si="13"/>
        <v>0</v>
      </c>
      <c r="AH13" s="16">
        <f t="shared" si="14"/>
        <v>0</v>
      </c>
      <c r="AI13" s="16">
        <f t="shared" si="70"/>
        <v>0</v>
      </c>
      <c r="AJ13" s="16">
        <f t="shared" si="49"/>
        <v>7</v>
      </c>
      <c r="AK13" s="4">
        <f t="shared" si="50"/>
        <v>43993</v>
      </c>
      <c r="AL13" s="8"/>
      <c r="AM13" s="16">
        <f t="shared" si="15"/>
        <v>0</v>
      </c>
      <c r="AN13" s="16">
        <f t="shared" si="16"/>
        <v>0</v>
      </c>
      <c r="AO13" s="16">
        <f t="shared" si="17"/>
        <v>0</v>
      </c>
      <c r="AP13" s="16">
        <f t="shared" si="51"/>
        <v>0</v>
      </c>
      <c r="AQ13" s="16">
        <f t="shared" si="52"/>
        <v>8</v>
      </c>
      <c r="AR13" s="14">
        <f t="shared" si="53"/>
        <v>44023</v>
      </c>
      <c r="AS13" s="15"/>
      <c r="AT13" s="16">
        <f t="shared" si="18"/>
        <v>0</v>
      </c>
      <c r="AU13" s="16">
        <f t="shared" si="19"/>
        <v>0</v>
      </c>
      <c r="AV13" s="16">
        <f t="shared" si="20"/>
        <v>0</v>
      </c>
      <c r="AW13" s="16">
        <f t="shared" si="71"/>
        <v>0</v>
      </c>
      <c r="AX13" s="16">
        <f t="shared" si="54"/>
        <v>0</v>
      </c>
      <c r="AY13" s="4">
        <f t="shared" si="55"/>
        <v>44054</v>
      </c>
      <c r="AZ13" s="8" t="s">
        <v>33</v>
      </c>
      <c r="BA13" s="16">
        <f t="shared" si="21"/>
        <v>0</v>
      </c>
      <c r="BB13" s="16">
        <f t="shared" si="22"/>
        <v>0</v>
      </c>
      <c r="BC13" s="16">
        <f t="shared" si="23"/>
        <v>0</v>
      </c>
      <c r="BD13" s="16">
        <f t="shared" si="56"/>
        <v>0</v>
      </c>
      <c r="BE13" s="16">
        <f t="shared" si="57"/>
        <v>8</v>
      </c>
      <c r="BF13" s="4">
        <f t="shared" si="58"/>
        <v>44085</v>
      </c>
      <c r="BG13" s="8"/>
      <c r="BH13" s="16">
        <f t="shared" si="24"/>
        <v>0</v>
      </c>
      <c r="BI13" s="16">
        <f t="shared" si="25"/>
        <v>0</v>
      </c>
      <c r="BJ13" s="16">
        <f t="shared" si="26"/>
        <v>0</v>
      </c>
      <c r="BK13" s="16">
        <f t="shared" si="27"/>
        <v>0</v>
      </c>
      <c r="BL13" s="16">
        <f t="shared" si="59"/>
        <v>4</v>
      </c>
      <c r="BM13" s="14">
        <f t="shared" si="60"/>
        <v>44115</v>
      </c>
      <c r="BN13" s="15"/>
      <c r="BO13" s="16">
        <f t="shared" si="28"/>
        <v>0</v>
      </c>
      <c r="BP13" s="16">
        <f t="shared" si="29"/>
        <v>0</v>
      </c>
      <c r="BQ13" s="16">
        <f t="shared" si="30"/>
        <v>0</v>
      </c>
      <c r="BR13" s="16">
        <f t="shared" si="61"/>
        <v>0</v>
      </c>
      <c r="BS13" s="16">
        <f t="shared" si="62"/>
        <v>0</v>
      </c>
      <c r="BT13" s="14">
        <f t="shared" si="63"/>
        <v>44146</v>
      </c>
      <c r="BU13" s="15"/>
      <c r="BV13" s="16">
        <f t="shared" si="31"/>
        <v>0</v>
      </c>
      <c r="BW13" s="16">
        <f t="shared" si="32"/>
        <v>0</v>
      </c>
      <c r="BX13" s="16">
        <f t="shared" si="33"/>
        <v>0</v>
      </c>
      <c r="BY13" s="16">
        <f t="shared" si="34"/>
        <v>0</v>
      </c>
      <c r="BZ13" s="16">
        <f t="shared" si="64"/>
        <v>8</v>
      </c>
      <c r="CA13" s="4">
        <f t="shared" si="65"/>
        <v>44176</v>
      </c>
      <c r="CB13" s="8"/>
      <c r="CC13" s="16">
        <f t="shared" si="35"/>
        <v>0</v>
      </c>
      <c r="CD13" s="16">
        <f t="shared" si="36"/>
        <v>0</v>
      </c>
      <c r="CE13" s="16">
        <f t="shared" si="37"/>
        <v>0</v>
      </c>
      <c r="CF13" s="16">
        <f t="shared" si="38"/>
        <v>0</v>
      </c>
      <c r="CG13" s="16">
        <f t="shared" si="66"/>
        <v>4</v>
      </c>
    </row>
    <row r="14" spans="2:85" ht="21" customHeight="1" x14ac:dyDescent="0.2">
      <c r="B14" s="14">
        <f t="shared" si="39"/>
        <v>43842</v>
      </c>
      <c r="C14" s="15"/>
      <c r="D14" s="16">
        <f t="shared" si="0"/>
        <v>0</v>
      </c>
      <c r="E14" s="16">
        <f t="shared" si="1"/>
        <v>0</v>
      </c>
      <c r="F14" s="16">
        <f t="shared" si="40"/>
        <v>0</v>
      </c>
      <c r="G14" s="16">
        <f t="shared" si="67"/>
        <v>0</v>
      </c>
      <c r="H14" s="16">
        <f t="shared" si="68"/>
        <v>0</v>
      </c>
      <c r="I14" s="4">
        <f t="shared" si="41"/>
        <v>43873</v>
      </c>
      <c r="J14" s="8"/>
      <c r="K14" s="16">
        <f t="shared" si="2"/>
        <v>0</v>
      </c>
      <c r="L14" s="16">
        <f t="shared" si="3"/>
        <v>0</v>
      </c>
      <c r="M14" s="16">
        <f t="shared" si="4"/>
        <v>0</v>
      </c>
      <c r="N14" s="16">
        <f t="shared" si="42"/>
        <v>0</v>
      </c>
      <c r="O14" s="16">
        <f t="shared" si="5"/>
        <v>8</v>
      </c>
      <c r="P14" s="4">
        <f t="shared" si="43"/>
        <v>43902</v>
      </c>
      <c r="Q14" s="8"/>
      <c r="R14" s="16">
        <f t="shared" si="6"/>
        <v>0</v>
      </c>
      <c r="S14" s="16">
        <f t="shared" si="7"/>
        <v>0</v>
      </c>
      <c r="T14" s="16">
        <f t="shared" si="8"/>
        <v>0</v>
      </c>
      <c r="U14" s="16">
        <f t="shared" si="44"/>
        <v>0</v>
      </c>
      <c r="V14" s="16">
        <f t="shared" si="45"/>
        <v>8</v>
      </c>
      <c r="W14" s="14">
        <f t="shared" si="46"/>
        <v>43933</v>
      </c>
      <c r="X14" s="15"/>
      <c r="Y14" s="16">
        <f t="shared" si="9"/>
        <v>0</v>
      </c>
      <c r="Z14" s="16">
        <f t="shared" si="10"/>
        <v>0</v>
      </c>
      <c r="AA14" s="16">
        <f t="shared" si="11"/>
        <v>0</v>
      </c>
      <c r="AB14" s="16">
        <f t="shared" si="69"/>
        <v>0</v>
      </c>
      <c r="AC14" s="16">
        <f t="shared" si="47"/>
        <v>0</v>
      </c>
      <c r="AD14" s="4">
        <f t="shared" si="48"/>
        <v>43963</v>
      </c>
      <c r="AE14" s="8"/>
      <c r="AF14" s="16">
        <f t="shared" si="12"/>
        <v>0</v>
      </c>
      <c r="AG14" s="16">
        <f t="shared" si="13"/>
        <v>0</v>
      </c>
      <c r="AH14" s="16">
        <f t="shared" si="14"/>
        <v>0</v>
      </c>
      <c r="AI14" s="16">
        <f t="shared" si="70"/>
        <v>0</v>
      </c>
      <c r="AJ14" s="16">
        <f t="shared" si="49"/>
        <v>8</v>
      </c>
      <c r="AK14" s="4">
        <f t="shared" si="50"/>
        <v>43994</v>
      </c>
      <c r="AL14" s="8"/>
      <c r="AM14" s="16">
        <f t="shared" si="15"/>
        <v>0</v>
      </c>
      <c r="AN14" s="16">
        <f t="shared" si="16"/>
        <v>0</v>
      </c>
      <c r="AO14" s="16">
        <f t="shared" si="17"/>
        <v>0</v>
      </c>
      <c r="AP14" s="16">
        <f t="shared" si="51"/>
        <v>0</v>
      </c>
      <c r="AQ14" s="16">
        <f t="shared" si="52"/>
        <v>4</v>
      </c>
      <c r="AR14" s="14">
        <f t="shared" si="53"/>
        <v>44024</v>
      </c>
      <c r="AS14" s="15"/>
      <c r="AT14" s="16">
        <f t="shared" si="18"/>
        <v>0</v>
      </c>
      <c r="AU14" s="16">
        <f t="shared" si="19"/>
        <v>0</v>
      </c>
      <c r="AV14" s="16">
        <f t="shared" si="20"/>
        <v>0</v>
      </c>
      <c r="AW14" s="16">
        <f t="shared" si="71"/>
        <v>0</v>
      </c>
      <c r="AX14" s="16">
        <f t="shared" si="54"/>
        <v>0</v>
      </c>
      <c r="AY14" s="4">
        <f t="shared" si="55"/>
        <v>44055</v>
      </c>
      <c r="AZ14" s="8" t="s">
        <v>33</v>
      </c>
      <c r="BA14" s="16">
        <f t="shared" si="21"/>
        <v>0</v>
      </c>
      <c r="BB14" s="16">
        <f t="shared" si="22"/>
        <v>0</v>
      </c>
      <c r="BC14" s="16">
        <f t="shared" si="23"/>
        <v>0</v>
      </c>
      <c r="BD14" s="16">
        <f t="shared" si="56"/>
        <v>0</v>
      </c>
      <c r="BE14" s="16">
        <f t="shared" si="57"/>
        <v>8</v>
      </c>
      <c r="BF14" s="14">
        <f t="shared" si="58"/>
        <v>44086</v>
      </c>
      <c r="BG14" s="15"/>
      <c r="BH14" s="16">
        <f t="shared" si="24"/>
        <v>0</v>
      </c>
      <c r="BI14" s="16">
        <f t="shared" si="25"/>
        <v>0</v>
      </c>
      <c r="BJ14" s="16">
        <f t="shared" si="26"/>
        <v>0</v>
      </c>
      <c r="BK14" s="16">
        <f t="shared" si="27"/>
        <v>0</v>
      </c>
      <c r="BL14" s="16">
        <f t="shared" si="59"/>
        <v>0</v>
      </c>
      <c r="BM14" s="4">
        <f t="shared" si="60"/>
        <v>44116</v>
      </c>
      <c r="BN14" s="8"/>
      <c r="BO14" s="16">
        <f t="shared" si="28"/>
        <v>0</v>
      </c>
      <c r="BP14" s="16">
        <f t="shared" si="29"/>
        <v>0</v>
      </c>
      <c r="BQ14" s="16">
        <f t="shared" si="30"/>
        <v>0</v>
      </c>
      <c r="BR14" s="16">
        <f t="shared" si="61"/>
        <v>0</v>
      </c>
      <c r="BS14" s="16">
        <f t="shared" si="62"/>
        <v>7</v>
      </c>
      <c r="BT14" s="4">
        <f t="shared" si="63"/>
        <v>44147</v>
      </c>
      <c r="BU14" s="8"/>
      <c r="BV14" s="16">
        <f t="shared" si="31"/>
        <v>0</v>
      </c>
      <c r="BW14" s="16">
        <f t="shared" si="32"/>
        <v>0</v>
      </c>
      <c r="BX14" s="16">
        <f t="shared" si="33"/>
        <v>0</v>
      </c>
      <c r="BY14" s="16">
        <f t="shared" si="34"/>
        <v>0</v>
      </c>
      <c r="BZ14" s="16">
        <f t="shared" si="64"/>
        <v>8</v>
      </c>
      <c r="CA14" s="14">
        <f t="shared" si="65"/>
        <v>44177</v>
      </c>
      <c r="CB14" s="15"/>
      <c r="CC14" s="16">
        <f t="shared" si="35"/>
        <v>0</v>
      </c>
      <c r="CD14" s="16">
        <f t="shared" si="36"/>
        <v>0</v>
      </c>
      <c r="CE14" s="16">
        <f t="shared" si="37"/>
        <v>0</v>
      </c>
      <c r="CF14" s="16">
        <f t="shared" si="38"/>
        <v>0</v>
      </c>
      <c r="CG14" s="16">
        <f t="shared" si="66"/>
        <v>0</v>
      </c>
    </row>
    <row r="15" spans="2:85" ht="21" customHeight="1" x14ac:dyDescent="0.2">
      <c r="B15" s="4">
        <f t="shared" si="39"/>
        <v>43843</v>
      </c>
      <c r="C15" s="8"/>
      <c r="D15" s="16">
        <f t="shared" si="0"/>
        <v>0</v>
      </c>
      <c r="E15" s="16">
        <f t="shared" si="1"/>
        <v>0</v>
      </c>
      <c r="F15" s="16">
        <f t="shared" si="40"/>
        <v>0</v>
      </c>
      <c r="G15" s="16">
        <f t="shared" si="67"/>
        <v>0</v>
      </c>
      <c r="H15" s="16">
        <f t="shared" si="68"/>
        <v>7</v>
      </c>
      <c r="I15" s="4">
        <f t="shared" si="41"/>
        <v>43874</v>
      </c>
      <c r="J15" s="8"/>
      <c r="K15" s="16">
        <f t="shared" si="2"/>
        <v>0</v>
      </c>
      <c r="L15" s="16">
        <f t="shared" si="3"/>
        <v>0</v>
      </c>
      <c r="M15" s="16">
        <f t="shared" si="4"/>
        <v>0</v>
      </c>
      <c r="N15" s="16">
        <f t="shared" si="42"/>
        <v>0</v>
      </c>
      <c r="O15" s="16">
        <f t="shared" si="5"/>
        <v>8</v>
      </c>
      <c r="P15" s="4">
        <f t="shared" si="43"/>
        <v>43903</v>
      </c>
      <c r="Q15" s="8"/>
      <c r="R15" s="16">
        <f t="shared" si="6"/>
        <v>0</v>
      </c>
      <c r="S15" s="16">
        <f t="shared" si="7"/>
        <v>0</v>
      </c>
      <c r="T15" s="16">
        <f t="shared" si="8"/>
        <v>0</v>
      </c>
      <c r="U15" s="16">
        <f t="shared" si="44"/>
        <v>0</v>
      </c>
      <c r="V15" s="16">
        <f t="shared" si="45"/>
        <v>4</v>
      </c>
      <c r="W15" s="14">
        <f t="shared" si="46"/>
        <v>43934</v>
      </c>
      <c r="X15" s="15"/>
      <c r="Y15" s="16">
        <f t="shared" si="9"/>
        <v>0</v>
      </c>
      <c r="Z15" s="16">
        <f t="shared" si="10"/>
        <v>0</v>
      </c>
      <c r="AA15" s="16">
        <f t="shared" si="11"/>
        <v>0</v>
      </c>
      <c r="AB15" s="16">
        <f t="shared" si="69"/>
        <v>0</v>
      </c>
      <c r="AC15" s="16">
        <f t="shared" si="47"/>
        <v>7</v>
      </c>
      <c r="AD15" s="4">
        <f t="shared" si="48"/>
        <v>43964</v>
      </c>
      <c r="AE15" s="8"/>
      <c r="AF15" s="16">
        <f t="shared" si="12"/>
        <v>0</v>
      </c>
      <c r="AG15" s="16">
        <f t="shared" si="13"/>
        <v>0</v>
      </c>
      <c r="AH15" s="16">
        <f t="shared" si="14"/>
        <v>0</v>
      </c>
      <c r="AI15" s="16">
        <f t="shared" si="70"/>
        <v>0</v>
      </c>
      <c r="AJ15" s="16">
        <f t="shared" si="49"/>
        <v>8</v>
      </c>
      <c r="AK15" s="14">
        <f t="shared" si="50"/>
        <v>43995</v>
      </c>
      <c r="AL15" s="15"/>
      <c r="AM15" s="16">
        <f t="shared" si="15"/>
        <v>0</v>
      </c>
      <c r="AN15" s="16">
        <f t="shared" si="16"/>
        <v>0</v>
      </c>
      <c r="AO15" s="16">
        <f t="shared" si="17"/>
        <v>0</v>
      </c>
      <c r="AP15" s="16">
        <f t="shared" si="51"/>
        <v>0</v>
      </c>
      <c r="AQ15" s="16">
        <f t="shared" si="52"/>
        <v>0</v>
      </c>
      <c r="AR15" s="4">
        <f t="shared" si="53"/>
        <v>44025</v>
      </c>
      <c r="AS15" s="8" t="s">
        <v>33</v>
      </c>
      <c r="AT15" s="16">
        <f t="shared" si="18"/>
        <v>0</v>
      </c>
      <c r="AU15" s="16">
        <f t="shared" si="19"/>
        <v>0</v>
      </c>
      <c r="AV15" s="16">
        <f t="shared" si="20"/>
        <v>0</v>
      </c>
      <c r="AW15" s="16">
        <f t="shared" si="71"/>
        <v>0</v>
      </c>
      <c r="AX15" s="16">
        <f t="shared" si="54"/>
        <v>7</v>
      </c>
      <c r="AY15" s="4">
        <f t="shared" si="55"/>
        <v>44056</v>
      </c>
      <c r="AZ15" s="8" t="s">
        <v>33</v>
      </c>
      <c r="BA15" s="16">
        <f t="shared" si="21"/>
        <v>0</v>
      </c>
      <c r="BB15" s="16">
        <f t="shared" si="22"/>
        <v>0</v>
      </c>
      <c r="BC15" s="16">
        <f t="shared" si="23"/>
        <v>0</v>
      </c>
      <c r="BD15" s="16">
        <f t="shared" si="56"/>
        <v>0</v>
      </c>
      <c r="BE15" s="16">
        <f t="shared" si="57"/>
        <v>8</v>
      </c>
      <c r="BF15" s="14">
        <f t="shared" si="58"/>
        <v>44087</v>
      </c>
      <c r="BG15" s="15"/>
      <c r="BH15" s="16">
        <f t="shared" si="24"/>
        <v>0</v>
      </c>
      <c r="BI15" s="16">
        <f t="shared" si="25"/>
        <v>0</v>
      </c>
      <c r="BJ15" s="16">
        <f t="shared" si="26"/>
        <v>0</v>
      </c>
      <c r="BK15" s="16">
        <f t="shared" si="27"/>
        <v>0</v>
      </c>
      <c r="BL15" s="16">
        <f t="shared" si="59"/>
        <v>0</v>
      </c>
      <c r="BM15" s="4">
        <f t="shared" si="60"/>
        <v>44117</v>
      </c>
      <c r="BN15" s="8"/>
      <c r="BO15" s="16">
        <f t="shared" si="28"/>
        <v>0</v>
      </c>
      <c r="BP15" s="16">
        <f t="shared" si="29"/>
        <v>0</v>
      </c>
      <c r="BQ15" s="16">
        <f t="shared" si="30"/>
        <v>0</v>
      </c>
      <c r="BR15" s="16">
        <f t="shared" si="61"/>
        <v>0</v>
      </c>
      <c r="BS15" s="16">
        <f t="shared" si="62"/>
        <v>8</v>
      </c>
      <c r="BT15" s="4">
        <f t="shared" si="63"/>
        <v>44148</v>
      </c>
      <c r="BU15" s="8"/>
      <c r="BV15" s="16">
        <f t="shared" si="31"/>
        <v>0</v>
      </c>
      <c r="BW15" s="16">
        <f t="shared" si="32"/>
        <v>0</v>
      </c>
      <c r="BX15" s="16">
        <f t="shared" si="33"/>
        <v>0</v>
      </c>
      <c r="BY15" s="16">
        <f t="shared" si="34"/>
        <v>0</v>
      </c>
      <c r="BZ15" s="16">
        <f t="shared" si="64"/>
        <v>4</v>
      </c>
      <c r="CA15" s="14">
        <f t="shared" si="65"/>
        <v>44178</v>
      </c>
      <c r="CB15" s="15"/>
      <c r="CC15" s="16">
        <f t="shared" si="35"/>
        <v>0</v>
      </c>
      <c r="CD15" s="16">
        <f t="shared" si="36"/>
        <v>0</v>
      </c>
      <c r="CE15" s="16">
        <f t="shared" si="37"/>
        <v>0</v>
      </c>
      <c r="CF15" s="16">
        <f t="shared" si="38"/>
        <v>0</v>
      </c>
      <c r="CG15" s="16">
        <f t="shared" si="66"/>
        <v>0</v>
      </c>
    </row>
    <row r="16" spans="2:85" ht="21" customHeight="1" x14ac:dyDescent="0.2">
      <c r="B16" s="4">
        <f t="shared" si="39"/>
        <v>43844</v>
      </c>
      <c r="C16" s="8"/>
      <c r="D16" s="16">
        <f t="shared" si="0"/>
        <v>0</v>
      </c>
      <c r="E16" s="16">
        <f t="shared" si="1"/>
        <v>0</v>
      </c>
      <c r="F16" s="16">
        <f t="shared" si="40"/>
        <v>0</v>
      </c>
      <c r="G16" s="16">
        <f t="shared" si="67"/>
        <v>0</v>
      </c>
      <c r="H16" s="16">
        <f t="shared" si="68"/>
        <v>8</v>
      </c>
      <c r="I16" s="4">
        <f t="shared" si="41"/>
        <v>43875</v>
      </c>
      <c r="J16" s="8"/>
      <c r="K16" s="16">
        <f t="shared" si="2"/>
        <v>0</v>
      </c>
      <c r="L16" s="16">
        <f t="shared" si="3"/>
        <v>0</v>
      </c>
      <c r="M16" s="16">
        <f t="shared" si="4"/>
        <v>0</v>
      </c>
      <c r="N16" s="16">
        <f t="shared" si="42"/>
        <v>0</v>
      </c>
      <c r="O16" s="16">
        <f t="shared" si="5"/>
        <v>4</v>
      </c>
      <c r="P16" s="14">
        <f t="shared" si="43"/>
        <v>43904</v>
      </c>
      <c r="Q16" s="15"/>
      <c r="R16" s="16">
        <f t="shared" si="6"/>
        <v>0</v>
      </c>
      <c r="S16" s="16">
        <f t="shared" si="7"/>
        <v>0</v>
      </c>
      <c r="T16" s="16">
        <f t="shared" si="8"/>
        <v>0</v>
      </c>
      <c r="U16" s="16">
        <f t="shared" si="44"/>
        <v>0</v>
      </c>
      <c r="V16" s="16">
        <f t="shared" si="45"/>
        <v>0</v>
      </c>
      <c r="W16" s="4">
        <f t="shared" si="46"/>
        <v>43935</v>
      </c>
      <c r="X16" s="8"/>
      <c r="Y16" s="16">
        <f t="shared" si="9"/>
        <v>0</v>
      </c>
      <c r="Z16" s="16">
        <f t="shared" si="10"/>
        <v>0</v>
      </c>
      <c r="AA16" s="16">
        <f t="shared" si="11"/>
        <v>0</v>
      </c>
      <c r="AB16" s="16">
        <f t="shared" si="69"/>
        <v>0</v>
      </c>
      <c r="AC16" s="16">
        <f t="shared" si="47"/>
        <v>8</v>
      </c>
      <c r="AD16" s="4">
        <f t="shared" si="48"/>
        <v>43965</v>
      </c>
      <c r="AE16" s="8"/>
      <c r="AF16" s="16">
        <f t="shared" si="12"/>
        <v>0</v>
      </c>
      <c r="AG16" s="16">
        <f t="shared" si="13"/>
        <v>0</v>
      </c>
      <c r="AH16" s="16">
        <f t="shared" si="14"/>
        <v>0</v>
      </c>
      <c r="AI16" s="16">
        <f t="shared" si="70"/>
        <v>0</v>
      </c>
      <c r="AJ16" s="16">
        <f t="shared" si="49"/>
        <v>8</v>
      </c>
      <c r="AK16" s="14">
        <f t="shared" si="50"/>
        <v>43996</v>
      </c>
      <c r="AL16" s="15"/>
      <c r="AM16" s="16">
        <f t="shared" si="15"/>
        <v>0</v>
      </c>
      <c r="AN16" s="16">
        <f t="shared" si="16"/>
        <v>0</v>
      </c>
      <c r="AO16" s="16">
        <f t="shared" si="17"/>
        <v>0</v>
      </c>
      <c r="AP16" s="16">
        <f t="shared" si="51"/>
        <v>0</v>
      </c>
      <c r="AQ16" s="16">
        <f t="shared" si="52"/>
        <v>0</v>
      </c>
      <c r="AR16" s="14">
        <f t="shared" si="53"/>
        <v>44026</v>
      </c>
      <c r="AS16" s="15"/>
      <c r="AT16" s="16">
        <f t="shared" si="18"/>
        <v>0</v>
      </c>
      <c r="AU16" s="16">
        <f t="shared" si="19"/>
        <v>0</v>
      </c>
      <c r="AV16" s="16">
        <f t="shared" si="20"/>
        <v>0</v>
      </c>
      <c r="AW16" s="16">
        <f t="shared" si="71"/>
        <v>0</v>
      </c>
      <c r="AX16" s="16">
        <f t="shared" si="54"/>
        <v>8</v>
      </c>
      <c r="AY16" s="4">
        <f t="shared" si="55"/>
        <v>44057</v>
      </c>
      <c r="AZ16" s="8" t="s">
        <v>33</v>
      </c>
      <c r="BA16" s="16">
        <f t="shared" si="21"/>
        <v>0</v>
      </c>
      <c r="BB16" s="16">
        <f t="shared" si="22"/>
        <v>0</v>
      </c>
      <c r="BC16" s="16">
        <f t="shared" si="23"/>
        <v>0</v>
      </c>
      <c r="BD16" s="16">
        <f t="shared" si="56"/>
        <v>0</v>
      </c>
      <c r="BE16" s="16">
        <f t="shared" si="57"/>
        <v>4</v>
      </c>
      <c r="BF16" s="4">
        <f t="shared" si="58"/>
        <v>44088</v>
      </c>
      <c r="BG16" s="8"/>
      <c r="BH16" s="16">
        <f t="shared" si="24"/>
        <v>0</v>
      </c>
      <c r="BI16" s="16">
        <f t="shared" si="25"/>
        <v>0</v>
      </c>
      <c r="BJ16" s="16">
        <f t="shared" si="26"/>
        <v>0</v>
      </c>
      <c r="BK16" s="16">
        <f t="shared" si="27"/>
        <v>0</v>
      </c>
      <c r="BL16" s="16">
        <f t="shared" si="59"/>
        <v>7</v>
      </c>
      <c r="BM16" s="4">
        <f t="shared" si="60"/>
        <v>44118</v>
      </c>
      <c r="BN16" s="8"/>
      <c r="BO16" s="16">
        <f t="shared" si="28"/>
        <v>0</v>
      </c>
      <c r="BP16" s="16">
        <f t="shared" si="29"/>
        <v>0</v>
      </c>
      <c r="BQ16" s="16">
        <f t="shared" si="30"/>
        <v>0</v>
      </c>
      <c r="BR16" s="16">
        <f t="shared" si="61"/>
        <v>0</v>
      </c>
      <c r="BS16" s="16">
        <f t="shared" si="62"/>
        <v>8</v>
      </c>
      <c r="BT16" s="14">
        <f t="shared" si="63"/>
        <v>44149</v>
      </c>
      <c r="BU16" s="15"/>
      <c r="BV16" s="16">
        <f t="shared" si="31"/>
        <v>0</v>
      </c>
      <c r="BW16" s="16">
        <f t="shared" si="32"/>
        <v>0</v>
      </c>
      <c r="BX16" s="16">
        <f t="shared" si="33"/>
        <v>0</v>
      </c>
      <c r="BY16" s="16">
        <f t="shared" si="34"/>
        <v>0</v>
      </c>
      <c r="BZ16" s="16">
        <f t="shared" si="64"/>
        <v>0</v>
      </c>
      <c r="CA16" s="4">
        <f t="shared" si="65"/>
        <v>44179</v>
      </c>
      <c r="CB16" s="8"/>
      <c r="CC16" s="16">
        <f t="shared" si="35"/>
        <v>0</v>
      </c>
      <c r="CD16" s="16">
        <f t="shared" si="36"/>
        <v>0</v>
      </c>
      <c r="CE16" s="16">
        <f t="shared" si="37"/>
        <v>0</v>
      </c>
      <c r="CF16" s="16">
        <f t="shared" si="38"/>
        <v>0</v>
      </c>
      <c r="CG16" s="16">
        <f t="shared" si="66"/>
        <v>7</v>
      </c>
    </row>
    <row r="17" spans="2:85" ht="21" customHeight="1" x14ac:dyDescent="0.2">
      <c r="B17" s="4">
        <f t="shared" si="39"/>
        <v>43845</v>
      </c>
      <c r="C17" s="8"/>
      <c r="D17" s="16">
        <f t="shared" si="0"/>
        <v>0</v>
      </c>
      <c r="E17" s="16">
        <f t="shared" si="1"/>
        <v>0</v>
      </c>
      <c r="F17" s="16">
        <f t="shared" si="40"/>
        <v>0</v>
      </c>
      <c r="G17" s="16">
        <f t="shared" si="67"/>
        <v>0</v>
      </c>
      <c r="H17" s="16">
        <f t="shared" si="68"/>
        <v>8</v>
      </c>
      <c r="I17" s="14">
        <f t="shared" si="41"/>
        <v>43876</v>
      </c>
      <c r="J17" s="15"/>
      <c r="K17" s="16">
        <f t="shared" si="2"/>
        <v>0</v>
      </c>
      <c r="L17" s="16">
        <f t="shared" si="3"/>
        <v>0</v>
      </c>
      <c r="M17" s="16">
        <f t="shared" si="4"/>
        <v>0</v>
      </c>
      <c r="N17" s="16">
        <f t="shared" si="42"/>
        <v>0</v>
      </c>
      <c r="O17" s="16">
        <f t="shared" si="5"/>
        <v>0</v>
      </c>
      <c r="P17" s="14">
        <f t="shared" si="43"/>
        <v>43905</v>
      </c>
      <c r="Q17" s="15"/>
      <c r="R17" s="16">
        <f t="shared" si="6"/>
        <v>0</v>
      </c>
      <c r="S17" s="16">
        <f t="shared" si="7"/>
        <v>0</v>
      </c>
      <c r="T17" s="16">
        <f t="shared" si="8"/>
        <v>0</v>
      </c>
      <c r="U17" s="16">
        <f t="shared" si="44"/>
        <v>0</v>
      </c>
      <c r="V17" s="16">
        <f t="shared" si="45"/>
        <v>0</v>
      </c>
      <c r="W17" s="4">
        <f t="shared" si="46"/>
        <v>43936</v>
      </c>
      <c r="X17" s="8"/>
      <c r="Y17" s="16">
        <f t="shared" si="9"/>
        <v>0</v>
      </c>
      <c r="Z17" s="16">
        <f t="shared" si="10"/>
        <v>0</v>
      </c>
      <c r="AA17" s="16">
        <f t="shared" si="11"/>
        <v>0</v>
      </c>
      <c r="AB17" s="16">
        <f t="shared" si="69"/>
        <v>0</v>
      </c>
      <c r="AC17" s="16">
        <f t="shared" si="47"/>
        <v>8</v>
      </c>
      <c r="AD17" s="4">
        <f t="shared" si="48"/>
        <v>43966</v>
      </c>
      <c r="AE17" s="8"/>
      <c r="AF17" s="16">
        <f t="shared" si="12"/>
        <v>0</v>
      </c>
      <c r="AG17" s="16">
        <f t="shared" si="13"/>
        <v>0</v>
      </c>
      <c r="AH17" s="16">
        <f t="shared" si="14"/>
        <v>0</v>
      </c>
      <c r="AI17" s="16">
        <f t="shared" si="70"/>
        <v>0</v>
      </c>
      <c r="AJ17" s="16">
        <f t="shared" si="49"/>
        <v>4</v>
      </c>
      <c r="AK17" s="4">
        <f t="shared" si="50"/>
        <v>43997</v>
      </c>
      <c r="AL17" s="8"/>
      <c r="AM17" s="16">
        <f t="shared" si="15"/>
        <v>0</v>
      </c>
      <c r="AN17" s="16">
        <f t="shared" si="16"/>
        <v>0</v>
      </c>
      <c r="AO17" s="16">
        <f t="shared" si="17"/>
        <v>0</v>
      </c>
      <c r="AP17" s="16">
        <f t="shared" si="51"/>
        <v>0</v>
      </c>
      <c r="AQ17" s="16">
        <f t="shared" si="52"/>
        <v>7</v>
      </c>
      <c r="AR17" s="4">
        <f t="shared" si="53"/>
        <v>44027</v>
      </c>
      <c r="AS17" s="8"/>
      <c r="AT17" s="16">
        <f t="shared" si="18"/>
        <v>0</v>
      </c>
      <c r="AU17" s="16">
        <f t="shared" si="19"/>
        <v>0</v>
      </c>
      <c r="AV17" s="16">
        <f t="shared" si="20"/>
        <v>0</v>
      </c>
      <c r="AW17" s="16">
        <f t="shared" si="71"/>
        <v>0</v>
      </c>
      <c r="AX17" s="16">
        <f t="shared" si="54"/>
        <v>8</v>
      </c>
      <c r="AY17" s="14">
        <f t="shared" si="55"/>
        <v>44058</v>
      </c>
      <c r="AZ17" s="15"/>
      <c r="BA17" s="16">
        <f t="shared" si="21"/>
        <v>0</v>
      </c>
      <c r="BB17" s="16">
        <f t="shared" si="22"/>
        <v>0</v>
      </c>
      <c r="BC17" s="16">
        <f t="shared" si="23"/>
        <v>0</v>
      </c>
      <c r="BD17" s="16">
        <f t="shared" si="56"/>
        <v>0</v>
      </c>
      <c r="BE17" s="16">
        <f t="shared" si="57"/>
        <v>0</v>
      </c>
      <c r="BF17" s="4">
        <f t="shared" si="58"/>
        <v>44089</v>
      </c>
      <c r="BG17" s="8"/>
      <c r="BH17" s="16">
        <f t="shared" si="24"/>
        <v>0</v>
      </c>
      <c r="BI17" s="16">
        <f t="shared" si="25"/>
        <v>0</v>
      </c>
      <c r="BJ17" s="16">
        <f t="shared" si="26"/>
        <v>0</v>
      </c>
      <c r="BK17" s="16">
        <f t="shared" si="27"/>
        <v>0</v>
      </c>
      <c r="BL17" s="16">
        <f t="shared" si="59"/>
        <v>8</v>
      </c>
      <c r="BM17" s="4">
        <f t="shared" si="60"/>
        <v>44119</v>
      </c>
      <c r="BN17" s="8"/>
      <c r="BO17" s="16">
        <f t="shared" si="28"/>
        <v>0</v>
      </c>
      <c r="BP17" s="16">
        <f t="shared" si="29"/>
        <v>0</v>
      </c>
      <c r="BQ17" s="16">
        <f t="shared" si="30"/>
        <v>0</v>
      </c>
      <c r="BR17" s="16">
        <f t="shared" si="61"/>
        <v>0</v>
      </c>
      <c r="BS17" s="16">
        <f t="shared" si="62"/>
        <v>8</v>
      </c>
      <c r="BT17" s="14">
        <f t="shared" si="63"/>
        <v>44150</v>
      </c>
      <c r="BU17" s="15"/>
      <c r="BV17" s="16">
        <f t="shared" si="31"/>
        <v>0</v>
      </c>
      <c r="BW17" s="16">
        <f t="shared" si="32"/>
        <v>0</v>
      </c>
      <c r="BX17" s="16">
        <f t="shared" si="33"/>
        <v>0</v>
      </c>
      <c r="BY17" s="16">
        <f t="shared" si="34"/>
        <v>0</v>
      </c>
      <c r="BZ17" s="16">
        <f t="shared" si="64"/>
        <v>0</v>
      </c>
      <c r="CA17" s="4">
        <f t="shared" si="65"/>
        <v>44180</v>
      </c>
      <c r="CB17" s="8"/>
      <c r="CC17" s="16">
        <f t="shared" si="35"/>
        <v>0</v>
      </c>
      <c r="CD17" s="16">
        <f t="shared" si="36"/>
        <v>0</v>
      </c>
      <c r="CE17" s="16">
        <f t="shared" si="37"/>
        <v>0</v>
      </c>
      <c r="CF17" s="16">
        <f t="shared" si="38"/>
        <v>0</v>
      </c>
      <c r="CG17" s="16">
        <f t="shared" si="66"/>
        <v>8</v>
      </c>
    </row>
    <row r="18" spans="2:85" ht="21" customHeight="1" x14ac:dyDescent="0.2">
      <c r="B18" s="4">
        <f t="shared" si="39"/>
        <v>43846</v>
      </c>
      <c r="C18" s="8"/>
      <c r="D18" s="16">
        <f t="shared" si="0"/>
        <v>0</v>
      </c>
      <c r="E18" s="16">
        <f t="shared" si="1"/>
        <v>0</v>
      </c>
      <c r="F18" s="16">
        <f t="shared" si="40"/>
        <v>0</v>
      </c>
      <c r="G18" s="16">
        <f t="shared" si="67"/>
        <v>0</v>
      </c>
      <c r="H18" s="16">
        <f t="shared" si="68"/>
        <v>8</v>
      </c>
      <c r="I18" s="14">
        <f t="shared" si="41"/>
        <v>43877</v>
      </c>
      <c r="J18" s="15"/>
      <c r="K18" s="16">
        <f t="shared" si="2"/>
        <v>0</v>
      </c>
      <c r="L18" s="16">
        <f t="shared" si="3"/>
        <v>0</v>
      </c>
      <c r="M18" s="16">
        <f t="shared" si="4"/>
        <v>0</v>
      </c>
      <c r="N18" s="16">
        <f t="shared" si="42"/>
        <v>0</v>
      </c>
      <c r="O18" s="16">
        <f t="shared" si="5"/>
        <v>0</v>
      </c>
      <c r="P18" s="4">
        <f t="shared" si="43"/>
        <v>43906</v>
      </c>
      <c r="Q18" s="8"/>
      <c r="R18" s="16">
        <f t="shared" si="6"/>
        <v>0</v>
      </c>
      <c r="S18" s="16">
        <f t="shared" si="7"/>
        <v>0</v>
      </c>
      <c r="T18" s="16">
        <f t="shared" si="8"/>
        <v>0</v>
      </c>
      <c r="U18" s="16">
        <f t="shared" si="44"/>
        <v>0</v>
      </c>
      <c r="V18" s="16">
        <f t="shared" si="45"/>
        <v>7</v>
      </c>
      <c r="W18" s="4">
        <f t="shared" si="46"/>
        <v>43937</v>
      </c>
      <c r="X18" s="8"/>
      <c r="Y18" s="16">
        <f t="shared" si="9"/>
        <v>0</v>
      </c>
      <c r="Z18" s="16">
        <f t="shared" si="10"/>
        <v>0</v>
      </c>
      <c r="AA18" s="16">
        <f t="shared" si="11"/>
        <v>0</v>
      </c>
      <c r="AB18" s="16">
        <f t="shared" si="69"/>
        <v>0</v>
      </c>
      <c r="AC18" s="16">
        <f t="shared" si="47"/>
        <v>8</v>
      </c>
      <c r="AD18" s="14">
        <f t="shared" si="48"/>
        <v>43967</v>
      </c>
      <c r="AE18" s="15"/>
      <c r="AF18" s="16">
        <f t="shared" si="12"/>
        <v>0</v>
      </c>
      <c r="AG18" s="16">
        <f t="shared" si="13"/>
        <v>0</v>
      </c>
      <c r="AH18" s="16">
        <f t="shared" si="14"/>
        <v>0</v>
      </c>
      <c r="AI18" s="16">
        <f t="shared" si="70"/>
        <v>0</v>
      </c>
      <c r="AJ18" s="16">
        <f t="shared" si="49"/>
        <v>0</v>
      </c>
      <c r="AK18" s="4">
        <f t="shared" si="50"/>
        <v>43998</v>
      </c>
      <c r="AL18" s="8"/>
      <c r="AM18" s="16">
        <f t="shared" si="15"/>
        <v>0</v>
      </c>
      <c r="AN18" s="16">
        <f t="shared" si="16"/>
        <v>0</v>
      </c>
      <c r="AO18" s="16">
        <f t="shared" si="17"/>
        <v>0</v>
      </c>
      <c r="AP18" s="16">
        <f t="shared" si="51"/>
        <v>0</v>
      </c>
      <c r="AQ18" s="16">
        <f t="shared" si="52"/>
        <v>8</v>
      </c>
      <c r="AR18" s="4">
        <f t="shared" si="53"/>
        <v>44028</v>
      </c>
      <c r="AS18" s="8"/>
      <c r="AT18" s="16">
        <f t="shared" si="18"/>
        <v>0</v>
      </c>
      <c r="AU18" s="16">
        <f t="shared" si="19"/>
        <v>0</v>
      </c>
      <c r="AV18" s="16">
        <f t="shared" si="20"/>
        <v>0</v>
      </c>
      <c r="AW18" s="16">
        <f t="shared" si="71"/>
        <v>0</v>
      </c>
      <c r="AX18" s="16">
        <f t="shared" si="54"/>
        <v>8</v>
      </c>
      <c r="AY18" s="14">
        <f t="shared" si="55"/>
        <v>44059</v>
      </c>
      <c r="AZ18" s="15"/>
      <c r="BA18" s="16">
        <f t="shared" si="21"/>
        <v>0</v>
      </c>
      <c r="BB18" s="16">
        <f t="shared" si="22"/>
        <v>0</v>
      </c>
      <c r="BC18" s="16">
        <f t="shared" si="23"/>
        <v>0</v>
      </c>
      <c r="BD18" s="16">
        <f t="shared" si="56"/>
        <v>0</v>
      </c>
      <c r="BE18" s="16">
        <f t="shared" si="57"/>
        <v>0</v>
      </c>
      <c r="BF18" s="4">
        <f t="shared" si="58"/>
        <v>44090</v>
      </c>
      <c r="BG18" s="8"/>
      <c r="BH18" s="16">
        <f t="shared" si="24"/>
        <v>0</v>
      </c>
      <c r="BI18" s="16">
        <f t="shared" si="25"/>
        <v>0</v>
      </c>
      <c r="BJ18" s="16">
        <f t="shared" si="26"/>
        <v>0</v>
      </c>
      <c r="BK18" s="16">
        <f t="shared" si="27"/>
        <v>0</v>
      </c>
      <c r="BL18" s="16">
        <f t="shared" si="59"/>
        <v>8</v>
      </c>
      <c r="BM18" s="4">
        <f t="shared" si="60"/>
        <v>44120</v>
      </c>
      <c r="BN18" s="8"/>
      <c r="BO18" s="16">
        <f t="shared" si="28"/>
        <v>0</v>
      </c>
      <c r="BP18" s="16">
        <f t="shared" si="29"/>
        <v>0</v>
      </c>
      <c r="BQ18" s="16">
        <f t="shared" si="30"/>
        <v>0</v>
      </c>
      <c r="BR18" s="16">
        <f t="shared" si="61"/>
        <v>0</v>
      </c>
      <c r="BS18" s="16">
        <f t="shared" si="62"/>
        <v>4</v>
      </c>
      <c r="BT18" s="4">
        <f t="shared" si="63"/>
        <v>44151</v>
      </c>
      <c r="BU18" s="8"/>
      <c r="BV18" s="16">
        <f t="shared" si="31"/>
        <v>0</v>
      </c>
      <c r="BW18" s="16">
        <f t="shared" si="32"/>
        <v>0</v>
      </c>
      <c r="BX18" s="16">
        <f t="shared" si="33"/>
        <v>0</v>
      </c>
      <c r="BY18" s="16">
        <f t="shared" si="34"/>
        <v>0</v>
      </c>
      <c r="BZ18" s="16">
        <f t="shared" si="64"/>
        <v>7</v>
      </c>
      <c r="CA18" s="4">
        <f t="shared" si="65"/>
        <v>44181</v>
      </c>
      <c r="CB18" s="8"/>
      <c r="CC18" s="16">
        <f t="shared" si="35"/>
        <v>0</v>
      </c>
      <c r="CD18" s="16">
        <f t="shared" si="36"/>
        <v>0</v>
      </c>
      <c r="CE18" s="16">
        <f t="shared" si="37"/>
        <v>0</v>
      </c>
      <c r="CF18" s="16">
        <f t="shared" si="38"/>
        <v>0</v>
      </c>
      <c r="CG18" s="16">
        <f t="shared" si="66"/>
        <v>8</v>
      </c>
    </row>
    <row r="19" spans="2:85" ht="21" customHeight="1" x14ac:dyDescent="0.2">
      <c r="B19" s="4">
        <f t="shared" si="39"/>
        <v>43847</v>
      </c>
      <c r="C19" s="8"/>
      <c r="D19" s="16">
        <f>IF(C19="s",G19,0)</f>
        <v>0</v>
      </c>
      <c r="E19" s="16">
        <f>IF(C19="F",G19,0)</f>
        <v>0</v>
      </c>
      <c r="F19" s="16">
        <f>IF(C19="RP",G19,0)</f>
        <v>0</v>
      </c>
      <c r="G19" s="16">
        <f t="shared" si="67"/>
        <v>0</v>
      </c>
      <c r="H19" s="16">
        <f t="shared" si="68"/>
        <v>4</v>
      </c>
      <c r="I19" s="4">
        <f t="shared" si="41"/>
        <v>43878</v>
      </c>
      <c r="J19" s="8"/>
      <c r="K19" s="16">
        <f t="shared" si="2"/>
        <v>0</v>
      </c>
      <c r="L19" s="16">
        <f t="shared" si="3"/>
        <v>0</v>
      </c>
      <c r="M19" s="16">
        <f t="shared" si="4"/>
        <v>0</v>
      </c>
      <c r="N19" s="16">
        <f t="shared" si="42"/>
        <v>0</v>
      </c>
      <c r="O19" s="16">
        <f t="shared" si="5"/>
        <v>7</v>
      </c>
      <c r="P19" s="4">
        <f t="shared" si="43"/>
        <v>43907</v>
      </c>
      <c r="Q19" s="8"/>
      <c r="R19" s="16">
        <f t="shared" si="6"/>
        <v>0</v>
      </c>
      <c r="S19" s="16">
        <f t="shared" si="7"/>
        <v>0</v>
      </c>
      <c r="T19" s="16">
        <f t="shared" si="8"/>
        <v>0</v>
      </c>
      <c r="U19" s="16">
        <f t="shared" si="44"/>
        <v>0</v>
      </c>
      <c r="V19" s="16">
        <f t="shared" si="45"/>
        <v>8</v>
      </c>
      <c r="W19" s="4">
        <f t="shared" si="46"/>
        <v>43938</v>
      </c>
      <c r="X19" s="8"/>
      <c r="Y19" s="16">
        <f t="shared" si="9"/>
        <v>0</v>
      </c>
      <c r="Z19" s="16">
        <f t="shared" si="10"/>
        <v>0</v>
      </c>
      <c r="AA19" s="16">
        <f t="shared" si="11"/>
        <v>0</v>
      </c>
      <c r="AB19" s="16">
        <f t="shared" si="69"/>
        <v>0</v>
      </c>
      <c r="AC19" s="16">
        <f t="shared" si="47"/>
        <v>4</v>
      </c>
      <c r="AD19" s="14">
        <f t="shared" si="48"/>
        <v>43968</v>
      </c>
      <c r="AE19" s="15"/>
      <c r="AF19" s="16">
        <f t="shared" si="12"/>
        <v>0</v>
      </c>
      <c r="AG19" s="16">
        <f t="shared" si="13"/>
        <v>0</v>
      </c>
      <c r="AH19" s="16">
        <f t="shared" si="14"/>
        <v>0</v>
      </c>
      <c r="AI19" s="16">
        <f t="shared" si="70"/>
        <v>0</v>
      </c>
      <c r="AJ19" s="16">
        <f t="shared" si="49"/>
        <v>0</v>
      </c>
      <c r="AK19" s="4">
        <f t="shared" si="50"/>
        <v>43999</v>
      </c>
      <c r="AL19" s="8"/>
      <c r="AM19" s="16">
        <f t="shared" si="15"/>
        <v>0</v>
      </c>
      <c r="AN19" s="16">
        <f t="shared" si="16"/>
        <v>0</v>
      </c>
      <c r="AO19" s="16">
        <f t="shared" si="17"/>
        <v>0</v>
      </c>
      <c r="AP19" s="16">
        <f t="shared" si="51"/>
        <v>0</v>
      </c>
      <c r="AQ19" s="16">
        <f t="shared" si="52"/>
        <v>8</v>
      </c>
      <c r="AR19" s="4">
        <f t="shared" si="53"/>
        <v>44029</v>
      </c>
      <c r="AS19" s="8"/>
      <c r="AT19" s="16">
        <f t="shared" si="18"/>
        <v>0</v>
      </c>
      <c r="AU19" s="16">
        <f t="shared" si="19"/>
        <v>0</v>
      </c>
      <c r="AV19" s="16">
        <f t="shared" si="20"/>
        <v>0</v>
      </c>
      <c r="AW19" s="16">
        <f t="shared" si="71"/>
        <v>0</v>
      </c>
      <c r="AX19" s="16">
        <f t="shared" si="54"/>
        <v>4</v>
      </c>
      <c r="AY19" s="4">
        <f t="shared" si="55"/>
        <v>44060</v>
      </c>
      <c r="AZ19" s="8"/>
      <c r="BA19" s="16">
        <f t="shared" si="21"/>
        <v>0</v>
      </c>
      <c r="BB19" s="16">
        <f t="shared" si="22"/>
        <v>0</v>
      </c>
      <c r="BC19" s="16">
        <f t="shared" si="23"/>
        <v>0</v>
      </c>
      <c r="BD19" s="16">
        <f t="shared" si="56"/>
        <v>0</v>
      </c>
      <c r="BE19" s="16">
        <f t="shared" si="57"/>
        <v>7</v>
      </c>
      <c r="BF19" s="4">
        <f t="shared" si="58"/>
        <v>44091</v>
      </c>
      <c r="BG19" s="8"/>
      <c r="BH19" s="16">
        <f t="shared" si="24"/>
        <v>0</v>
      </c>
      <c r="BI19" s="16">
        <f t="shared" si="25"/>
        <v>0</v>
      </c>
      <c r="BJ19" s="16">
        <f t="shared" si="26"/>
        <v>0</v>
      </c>
      <c r="BK19" s="16">
        <f t="shared" si="27"/>
        <v>0</v>
      </c>
      <c r="BL19" s="16">
        <f t="shared" si="59"/>
        <v>8</v>
      </c>
      <c r="BM19" s="14">
        <f t="shared" si="60"/>
        <v>44121</v>
      </c>
      <c r="BN19" s="15"/>
      <c r="BO19" s="16">
        <f t="shared" si="28"/>
        <v>0</v>
      </c>
      <c r="BP19" s="16">
        <f t="shared" si="29"/>
        <v>0</v>
      </c>
      <c r="BQ19" s="16">
        <f t="shared" si="30"/>
        <v>0</v>
      </c>
      <c r="BR19" s="16">
        <f t="shared" si="61"/>
        <v>0</v>
      </c>
      <c r="BS19" s="16">
        <f t="shared" si="62"/>
        <v>0</v>
      </c>
      <c r="BT19" s="4">
        <f t="shared" si="63"/>
        <v>44152</v>
      </c>
      <c r="BU19" s="8"/>
      <c r="BV19" s="16">
        <f t="shared" si="31"/>
        <v>0</v>
      </c>
      <c r="BW19" s="16">
        <f t="shared" si="32"/>
        <v>0</v>
      </c>
      <c r="BX19" s="16">
        <f t="shared" si="33"/>
        <v>0</v>
      </c>
      <c r="BY19" s="16">
        <f t="shared" si="34"/>
        <v>0</v>
      </c>
      <c r="BZ19" s="16">
        <f t="shared" si="64"/>
        <v>8</v>
      </c>
      <c r="CA19" s="4">
        <f t="shared" si="65"/>
        <v>44182</v>
      </c>
      <c r="CB19" s="8"/>
      <c r="CC19" s="16">
        <f>IF(CB19="s",CF19,0)</f>
        <v>0</v>
      </c>
      <c r="CD19" s="16">
        <f>IF(CB19="F",CF19,0)</f>
        <v>0</v>
      </c>
      <c r="CE19" s="16">
        <f>IF(CB19="RP",CF19,0)</f>
        <v>0</v>
      </c>
      <c r="CF19" s="16">
        <f t="shared" si="38"/>
        <v>0</v>
      </c>
      <c r="CG19" s="16">
        <f t="shared" si="66"/>
        <v>8</v>
      </c>
    </row>
    <row r="20" spans="2:85" ht="21" customHeight="1" x14ac:dyDescent="0.2">
      <c r="B20" s="14">
        <f t="shared" si="39"/>
        <v>43848</v>
      </c>
      <c r="C20" s="15"/>
      <c r="D20" s="16">
        <f>IF(C20="s",G20,0)</f>
        <v>0</v>
      </c>
      <c r="E20" s="16">
        <f>IF(C20="F",G20,0)</f>
        <v>0</v>
      </c>
      <c r="F20" s="16">
        <f>IF(C20="RP",G20,0)</f>
        <v>0</v>
      </c>
      <c r="G20" s="16">
        <f t="shared" si="67"/>
        <v>0</v>
      </c>
      <c r="H20" s="16">
        <f t="shared" si="68"/>
        <v>0</v>
      </c>
      <c r="I20" s="4">
        <f t="shared" si="41"/>
        <v>43879</v>
      </c>
      <c r="J20" s="8"/>
      <c r="K20" s="16">
        <f t="shared" si="2"/>
        <v>0</v>
      </c>
      <c r="L20" s="16">
        <f t="shared" si="3"/>
        <v>0</v>
      </c>
      <c r="M20" s="16">
        <f t="shared" si="4"/>
        <v>0</v>
      </c>
      <c r="N20" s="16">
        <f t="shared" si="42"/>
        <v>0</v>
      </c>
      <c r="O20" s="16">
        <f t="shared" si="5"/>
        <v>8</v>
      </c>
      <c r="P20" s="4">
        <f t="shared" si="43"/>
        <v>43908</v>
      </c>
      <c r="Q20" s="8"/>
      <c r="R20" s="16">
        <f t="shared" si="6"/>
        <v>0</v>
      </c>
      <c r="S20" s="16">
        <f t="shared" si="7"/>
        <v>0</v>
      </c>
      <c r="T20" s="16">
        <f t="shared" si="8"/>
        <v>0</v>
      </c>
      <c r="U20" s="16">
        <f t="shared" si="44"/>
        <v>0</v>
      </c>
      <c r="V20" s="16">
        <f t="shared" si="45"/>
        <v>8</v>
      </c>
      <c r="W20" s="14">
        <f t="shared" si="46"/>
        <v>43939</v>
      </c>
      <c r="X20" s="15"/>
      <c r="Y20" s="16">
        <f t="shared" si="9"/>
        <v>0</v>
      </c>
      <c r="Z20" s="16">
        <f t="shared" si="10"/>
        <v>0</v>
      </c>
      <c r="AA20" s="16">
        <f t="shared" si="11"/>
        <v>0</v>
      </c>
      <c r="AB20" s="16">
        <f t="shared" si="69"/>
        <v>0</v>
      </c>
      <c r="AC20" s="16">
        <f t="shared" si="47"/>
        <v>0</v>
      </c>
      <c r="AD20" s="4">
        <f t="shared" si="48"/>
        <v>43969</v>
      </c>
      <c r="AE20" s="8"/>
      <c r="AF20" s="16">
        <f t="shared" si="12"/>
        <v>0</v>
      </c>
      <c r="AG20" s="16">
        <f t="shared" si="13"/>
        <v>0</v>
      </c>
      <c r="AH20" s="16">
        <f t="shared" si="14"/>
        <v>0</v>
      </c>
      <c r="AI20" s="16">
        <f t="shared" si="70"/>
        <v>0</v>
      </c>
      <c r="AJ20" s="16">
        <f t="shared" si="49"/>
        <v>7</v>
      </c>
      <c r="AK20" s="4">
        <f t="shared" si="50"/>
        <v>44000</v>
      </c>
      <c r="AL20" s="8"/>
      <c r="AM20" s="16">
        <f t="shared" si="15"/>
        <v>0</v>
      </c>
      <c r="AN20" s="16">
        <f t="shared" si="16"/>
        <v>0</v>
      </c>
      <c r="AO20" s="16">
        <f t="shared" si="17"/>
        <v>0</v>
      </c>
      <c r="AP20" s="16">
        <f t="shared" si="51"/>
        <v>0</v>
      </c>
      <c r="AQ20" s="16">
        <f t="shared" si="52"/>
        <v>8</v>
      </c>
      <c r="AR20" s="14">
        <f t="shared" si="53"/>
        <v>44030</v>
      </c>
      <c r="AS20" s="15"/>
      <c r="AT20" s="16">
        <f t="shared" si="18"/>
        <v>0</v>
      </c>
      <c r="AU20" s="16">
        <f t="shared" si="19"/>
        <v>0</v>
      </c>
      <c r="AV20" s="16">
        <f t="shared" si="20"/>
        <v>0</v>
      </c>
      <c r="AW20" s="16">
        <f t="shared" si="71"/>
        <v>0</v>
      </c>
      <c r="AX20" s="16">
        <f t="shared" si="54"/>
        <v>0</v>
      </c>
      <c r="AY20" s="4">
        <f t="shared" si="55"/>
        <v>44061</v>
      </c>
      <c r="AZ20" s="8"/>
      <c r="BA20" s="16">
        <f t="shared" si="21"/>
        <v>0</v>
      </c>
      <c r="BB20" s="16">
        <f t="shared" si="22"/>
        <v>0</v>
      </c>
      <c r="BC20" s="16">
        <f t="shared" si="23"/>
        <v>0</v>
      </c>
      <c r="BD20" s="16">
        <f t="shared" si="56"/>
        <v>0</v>
      </c>
      <c r="BE20" s="16">
        <f t="shared" si="57"/>
        <v>8</v>
      </c>
      <c r="BF20" s="4">
        <f t="shared" si="58"/>
        <v>44092</v>
      </c>
      <c r="BG20" s="8"/>
      <c r="BH20" s="16">
        <f t="shared" si="24"/>
        <v>0</v>
      </c>
      <c r="BI20" s="16">
        <f t="shared" si="25"/>
        <v>0</v>
      </c>
      <c r="BJ20" s="16">
        <f t="shared" si="26"/>
        <v>0</v>
      </c>
      <c r="BK20" s="16">
        <f t="shared" si="27"/>
        <v>0</v>
      </c>
      <c r="BL20" s="16">
        <f t="shared" si="59"/>
        <v>4</v>
      </c>
      <c r="BM20" s="14">
        <f t="shared" si="60"/>
        <v>44122</v>
      </c>
      <c r="BN20" s="15"/>
      <c r="BO20" s="16">
        <f t="shared" si="28"/>
        <v>0</v>
      </c>
      <c r="BP20" s="16">
        <f t="shared" si="29"/>
        <v>0</v>
      </c>
      <c r="BQ20" s="16">
        <f t="shared" si="30"/>
        <v>0</v>
      </c>
      <c r="BR20" s="16">
        <f t="shared" si="61"/>
        <v>0</v>
      </c>
      <c r="BS20" s="16">
        <f t="shared" si="62"/>
        <v>0</v>
      </c>
      <c r="BT20" s="4">
        <f t="shared" si="63"/>
        <v>44153</v>
      </c>
      <c r="BU20" s="8"/>
      <c r="BV20" s="16">
        <f t="shared" si="31"/>
        <v>0</v>
      </c>
      <c r="BW20" s="16">
        <f t="shared" si="32"/>
        <v>0</v>
      </c>
      <c r="BX20" s="16">
        <f t="shared" si="33"/>
        <v>0</v>
      </c>
      <c r="BY20" s="16">
        <f t="shared" si="34"/>
        <v>0</v>
      </c>
      <c r="BZ20" s="16">
        <f t="shared" si="64"/>
        <v>8</v>
      </c>
      <c r="CA20" s="4">
        <f t="shared" si="65"/>
        <v>44183</v>
      </c>
      <c r="CB20" s="8"/>
      <c r="CC20" s="16">
        <f>IF(CB20="s",CF20,0)</f>
        <v>0</v>
      </c>
      <c r="CD20" s="16">
        <f>IF(CB20="F",CF20,0)</f>
        <v>0</v>
      </c>
      <c r="CE20" s="16">
        <f>IF(CB20="RP",CF20,0)</f>
        <v>0</v>
      </c>
      <c r="CF20" s="16">
        <f t="shared" si="38"/>
        <v>0</v>
      </c>
      <c r="CG20" s="16">
        <f t="shared" si="66"/>
        <v>4</v>
      </c>
    </row>
    <row r="21" spans="2:85" ht="21" customHeight="1" x14ac:dyDescent="0.2">
      <c r="B21" s="14">
        <f t="shared" si="39"/>
        <v>43849</v>
      </c>
      <c r="C21" s="15"/>
      <c r="D21" s="16">
        <f t="shared" si="0"/>
        <v>0</v>
      </c>
      <c r="E21" s="16">
        <f t="shared" si="1"/>
        <v>0</v>
      </c>
      <c r="F21" s="16">
        <f t="shared" si="40"/>
        <v>0</v>
      </c>
      <c r="G21" s="16">
        <f t="shared" si="67"/>
        <v>0</v>
      </c>
      <c r="H21" s="16">
        <f t="shared" si="68"/>
        <v>0</v>
      </c>
      <c r="I21" s="4">
        <f t="shared" si="41"/>
        <v>43880</v>
      </c>
      <c r="J21" s="8"/>
      <c r="K21" s="16">
        <f t="shared" si="2"/>
        <v>0</v>
      </c>
      <c r="L21" s="16">
        <f t="shared" si="3"/>
        <v>0</v>
      </c>
      <c r="M21" s="16">
        <f t="shared" si="4"/>
        <v>0</v>
      </c>
      <c r="N21" s="16">
        <f t="shared" si="42"/>
        <v>0</v>
      </c>
      <c r="O21" s="16">
        <f t="shared" si="5"/>
        <v>8</v>
      </c>
      <c r="P21" s="4">
        <f t="shared" si="43"/>
        <v>43909</v>
      </c>
      <c r="Q21" s="8"/>
      <c r="R21" s="16">
        <f t="shared" si="6"/>
        <v>0</v>
      </c>
      <c r="S21" s="16">
        <f t="shared" si="7"/>
        <v>0</v>
      </c>
      <c r="T21" s="16">
        <f t="shared" si="8"/>
        <v>0</v>
      </c>
      <c r="U21" s="16">
        <f t="shared" si="44"/>
        <v>0</v>
      </c>
      <c r="V21" s="16">
        <f t="shared" si="45"/>
        <v>8</v>
      </c>
      <c r="W21" s="14">
        <f t="shared" si="46"/>
        <v>43940</v>
      </c>
      <c r="X21" s="15"/>
      <c r="Y21" s="16">
        <f t="shared" si="9"/>
        <v>0</v>
      </c>
      <c r="Z21" s="16">
        <f t="shared" si="10"/>
        <v>0</v>
      </c>
      <c r="AA21" s="16">
        <f t="shared" si="11"/>
        <v>0</v>
      </c>
      <c r="AB21" s="16">
        <f t="shared" si="69"/>
        <v>0</v>
      </c>
      <c r="AC21" s="16">
        <f t="shared" si="47"/>
        <v>0</v>
      </c>
      <c r="AD21" s="4">
        <f t="shared" si="48"/>
        <v>43970</v>
      </c>
      <c r="AE21" s="8"/>
      <c r="AF21" s="16">
        <f t="shared" si="12"/>
        <v>0</v>
      </c>
      <c r="AG21" s="16">
        <f t="shared" si="13"/>
        <v>0</v>
      </c>
      <c r="AH21" s="16">
        <f t="shared" si="14"/>
        <v>0</v>
      </c>
      <c r="AI21" s="16">
        <f t="shared" si="70"/>
        <v>0</v>
      </c>
      <c r="AJ21" s="16">
        <f t="shared" si="49"/>
        <v>8</v>
      </c>
      <c r="AK21" s="4">
        <f t="shared" si="50"/>
        <v>44001</v>
      </c>
      <c r="AL21" s="8"/>
      <c r="AM21" s="16">
        <f t="shared" si="15"/>
        <v>0</v>
      </c>
      <c r="AN21" s="16">
        <f t="shared" si="16"/>
        <v>0</v>
      </c>
      <c r="AO21" s="16">
        <f t="shared" si="17"/>
        <v>0</v>
      </c>
      <c r="AP21" s="16">
        <f t="shared" si="51"/>
        <v>0</v>
      </c>
      <c r="AQ21" s="16">
        <f t="shared" si="52"/>
        <v>4</v>
      </c>
      <c r="AR21" s="14">
        <f t="shared" si="53"/>
        <v>44031</v>
      </c>
      <c r="AS21" s="15"/>
      <c r="AT21" s="16">
        <f t="shared" si="18"/>
        <v>0</v>
      </c>
      <c r="AU21" s="16">
        <f t="shared" si="19"/>
        <v>0</v>
      </c>
      <c r="AV21" s="16">
        <f t="shared" si="20"/>
        <v>0</v>
      </c>
      <c r="AW21" s="16">
        <f t="shared" si="71"/>
        <v>0</v>
      </c>
      <c r="AX21" s="16">
        <f t="shared" si="54"/>
        <v>0</v>
      </c>
      <c r="AY21" s="4">
        <f t="shared" si="55"/>
        <v>44062</v>
      </c>
      <c r="AZ21" s="8"/>
      <c r="BA21" s="16">
        <f t="shared" si="21"/>
        <v>0</v>
      </c>
      <c r="BB21" s="16">
        <f t="shared" si="22"/>
        <v>0</v>
      </c>
      <c r="BC21" s="16">
        <f t="shared" si="23"/>
        <v>0</v>
      </c>
      <c r="BD21" s="16">
        <f t="shared" si="56"/>
        <v>0</v>
      </c>
      <c r="BE21" s="16">
        <f t="shared" si="57"/>
        <v>8</v>
      </c>
      <c r="BF21" s="14">
        <f t="shared" si="58"/>
        <v>44093</v>
      </c>
      <c r="BG21" s="15"/>
      <c r="BH21" s="16">
        <f t="shared" si="24"/>
        <v>0</v>
      </c>
      <c r="BI21" s="16">
        <f t="shared" si="25"/>
        <v>0</v>
      </c>
      <c r="BJ21" s="16">
        <f t="shared" si="26"/>
        <v>0</v>
      </c>
      <c r="BK21" s="16">
        <f t="shared" si="27"/>
        <v>0</v>
      </c>
      <c r="BL21" s="16">
        <f t="shared" si="59"/>
        <v>0</v>
      </c>
      <c r="BM21" s="4">
        <f t="shared" si="60"/>
        <v>44123</v>
      </c>
      <c r="BN21" s="8"/>
      <c r="BO21" s="16">
        <f t="shared" si="28"/>
        <v>0</v>
      </c>
      <c r="BP21" s="16">
        <f t="shared" si="29"/>
        <v>0</v>
      </c>
      <c r="BQ21" s="16">
        <f t="shared" si="30"/>
        <v>0</v>
      </c>
      <c r="BR21" s="16">
        <f t="shared" si="61"/>
        <v>0</v>
      </c>
      <c r="BS21" s="16">
        <f t="shared" si="62"/>
        <v>7</v>
      </c>
      <c r="BT21" s="4">
        <f t="shared" si="63"/>
        <v>44154</v>
      </c>
      <c r="BU21" s="8"/>
      <c r="BV21" s="16">
        <f t="shared" si="31"/>
        <v>0</v>
      </c>
      <c r="BW21" s="16">
        <f t="shared" si="32"/>
        <v>0</v>
      </c>
      <c r="BX21" s="16">
        <f t="shared" si="33"/>
        <v>0</v>
      </c>
      <c r="BY21" s="16">
        <f t="shared" si="34"/>
        <v>0</v>
      </c>
      <c r="BZ21" s="16">
        <f t="shared" si="64"/>
        <v>8</v>
      </c>
      <c r="CA21" s="14">
        <f t="shared" si="65"/>
        <v>44184</v>
      </c>
      <c r="CB21" s="15"/>
      <c r="CC21" s="16">
        <f t="shared" si="35"/>
        <v>0</v>
      </c>
      <c r="CD21" s="16">
        <f t="shared" si="36"/>
        <v>0</v>
      </c>
      <c r="CE21" s="16">
        <f t="shared" si="37"/>
        <v>0</v>
      </c>
      <c r="CF21" s="16">
        <f t="shared" si="38"/>
        <v>0</v>
      </c>
      <c r="CG21" s="16">
        <f t="shared" si="66"/>
        <v>0</v>
      </c>
    </row>
    <row r="22" spans="2:85" ht="21" customHeight="1" x14ac:dyDescent="0.2">
      <c r="B22" s="4">
        <f t="shared" si="39"/>
        <v>43850</v>
      </c>
      <c r="C22" s="8"/>
      <c r="D22" s="16">
        <f t="shared" si="0"/>
        <v>0</v>
      </c>
      <c r="E22" s="16">
        <f t="shared" si="1"/>
        <v>0</v>
      </c>
      <c r="F22" s="16">
        <f t="shared" si="40"/>
        <v>0</v>
      </c>
      <c r="G22" s="16">
        <f t="shared" si="67"/>
        <v>0</v>
      </c>
      <c r="H22" s="16">
        <f t="shared" si="68"/>
        <v>7</v>
      </c>
      <c r="I22" s="4">
        <f t="shared" si="41"/>
        <v>43881</v>
      </c>
      <c r="J22" s="8"/>
      <c r="K22" s="16">
        <f t="shared" si="2"/>
        <v>0</v>
      </c>
      <c r="L22" s="16">
        <f t="shared" si="3"/>
        <v>0</v>
      </c>
      <c r="M22" s="16">
        <f t="shared" si="4"/>
        <v>0</v>
      </c>
      <c r="N22" s="16">
        <f t="shared" si="42"/>
        <v>0</v>
      </c>
      <c r="O22" s="16">
        <f t="shared" si="5"/>
        <v>8</v>
      </c>
      <c r="P22" s="4">
        <f t="shared" si="43"/>
        <v>43910</v>
      </c>
      <c r="Q22" s="8"/>
      <c r="R22" s="16">
        <f t="shared" si="6"/>
        <v>0</v>
      </c>
      <c r="S22" s="16">
        <f t="shared" si="7"/>
        <v>0</v>
      </c>
      <c r="T22" s="16">
        <f t="shared" si="8"/>
        <v>0</v>
      </c>
      <c r="U22" s="16">
        <f t="shared" si="44"/>
        <v>0</v>
      </c>
      <c r="V22" s="16">
        <f t="shared" si="45"/>
        <v>4</v>
      </c>
      <c r="W22" s="4">
        <f t="shared" si="46"/>
        <v>43941</v>
      </c>
      <c r="X22" s="8"/>
      <c r="Y22" s="16">
        <f t="shared" si="9"/>
        <v>0</v>
      </c>
      <c r="Z22" s="16">
        <f t="shared" si="10"/>
        <v>0</v>
      </c>
      <c r="AA22" s="16">
        <f t="shared" si="11"/>
        <v>0</v>
      </c>
      <c r="AB22" s="16">
        <f t="shared" si="69"/>
        <v>0</v>
      </c>
      <c r="AC22" s="16">
        <f t="shared" si="47"/>
        <v>7</v>
      </c>
      <c r="AD22" s="4">
        <f t="shared" si="48"/>
        <v>43971</v>
      </c>
      <c r="AE22" s="8"/>
      <c r="AF22" s="16">
        <f t="shared" si="12"/>
        <v>0</v>
      </c>
      <c r="AG22" s="16">
        <f t="shared" si="13"/>
        <v>0</v>
      </c>
      <c r="AH22" s="16">
        <f t="shared" si="14"/>
        <v>0</v>
      </c>
      <c r="AI22" s="16">
        <f t="shared" si="70"/>
        <v>0</v>
      </c>
      <c r="AJ22" s="16">
        <f t="shared" si="49"/>
        <v>8</v>
      </c>
      <c r="AK22" s="14">
        <f t="shared" si="50"/>
        <v>44002</v>
      </c>
      <c r="AL22" s="15"/>
      <c r="AM22" s="16">
        <f t="shared" si="15"/>
        <v>0</v>
      </c>
      <c r="AN22" s="16">
        <f t="shared" si="16"/>
        <v>0</v>
      </c>
      <c r="AO22" s="16">
        <f t="shared" si="17"/>
        <v>0</v>
      </c>
      <c r="AP22" s="16">
        <f t="shared" si="51"/>
        <v>0</v>
      </c>
      <c r="AQ22" s="16">
        <f t="shared" si="52"/>
        <v>0</v>
      </c>
      <c r="AR22" s="4">
        <f t="shared" si="53"/>
        <v>44032</v>
      </c>
      <c r="AS22" s="8"/>
      <c r="AT22" s="16">
        <f t="shared" si="18"/>
        <v>0</v>
      </c>
      <c r="AU22" s="16">
        <f t="shared" si="19"/>
        <v>0</v>
      </c>
      <c r="AV22" s="16">
        <f t="shared" si="20"/>
        <v>0</v>
      </c>
      <c r="AW22" s="16">
        <f t="shared" si="71"/>
        <v>0</v>
      </c>
      <c r="AX22" s="16">
        <f t="shared" si="54"/>
        <v>7</v>
      </c>
      <c r="AY22" s="4">
        <f t="shared" si="55"/>
        <v>44063</v>
      </c>
      <c r="AZ22" s="8"/>
      <c r="BA22" s="16">
        <f t="shared" si="21"/>
        <v>0</v>
      </c>
      <c r="BB22" s="16">
        <f t="shared" si="22"/>
        <v>0</v>
      </c>
      <c r="BC22" s="16">
        <f t="shared" si="23"/>
        <v>0</v>
      </c>
      <c r="BD22" s="16">
        <f t="shared" si="56"/>
        <v>0</v>
      </c>
      <c r="BE22" s="16">
        <f t="shared" si="57"/>
        <v>8</v>
      </c>
      <c r="BF22" s="14">
        <f t="shared" si="58"/>
        <v>44094</v>
      </c>
      <c r="BG22" s="15"/>
      <c r="BH22" s="16">
        <f t="shared" si="24"/>
        <v>0</v>
      </c>
      <c r="BI22" s="16">
        <f t="shared" si="25"/>
        <v>0</v>
      </c>
      <c r="BJ22" s="16">
        <f t="shared" si="26"/>
        <v>0</v>
      </c>
      <c r="BK22" s="16">
        <f t="shared" si="27"/>
        <v>0</v>
      </c>
      <c r="BL22" s="16">
        <f t="shared" si="59"/>
        <v>0</v>
      </c>
      <c r="BM22" s="4">
        <f t="shared" si="60"/>
        <v>44124</v>
      </c>
      <c r="BN22" s="8"/>
      <c r="BO22" s="16">
        <f t="shared" si="28"/>
        <v>0</v>
      </c>
      <c r="BP22" s="16">
        <f t="shared" si="29"/>
        <v>0</v>
      </c>
      <c r="BQ22" s="16">
        <f t="shared" si="30"/>
        <v>0</v>
      </c>
      <c r="BR22" s="16">
        <f t="shared" si="61"/>
        <v>0</v>
      </c>
      <c r="BS22" s="16">
        <f t="shared" si="62"/>
        <v>8</v>
      </c>
      <c r="BT22" s="4">
        <f t="shared" si="63"/>
        <v>44155</v>
      </c>
      <c r="BU22" s="8"/>
      <c r="BV22" s="16">
        <f t="shared" si="31"/>
        <v>0</v>
      </c>
      <c r="BW22" s="16">
        <f t="shared" si="32"/>
        <v>0</v>
      </c>
      <c r="BX22" s="16">
        <f t="shared" si="33"/>
        <v>0</v>
      </c>
      <c r="BY22" s="16">
        <f t="shared" si="34"/>
        <v>0</v>
      </c>
      <c r="BZ22" s="16">
        <f t="shared" si="64"/>
        <v>4</v>
      </c>
      <c r="CA22" s="14">
        <f t="shared" si="65"/>
        <v>44185</v>
      </c>
      <c r="CB22" s="15"/>
      <c r="CC22" s="16">
        <f t="shared" si="35"/>
        <v>0</v>
      </c>
      <c r="CD22" s="16">
        <f t="shared" si="36"/>
        <v>0</v>
      </c>
      <c r="CE22" s="16">
        <f t="shared" si="37"/>
        <v>0</v>
      </c>
      <c r="CF22" s="16">
        <f t="shared" si="38"/>
        <v>0</v>
      </c>
      <c r="CG22" s="16">
        <f t="shared" si="66"/>
        <v>0</v>
      </c>
    </row>
    <row r="23" spans="2:85" ht="21" customHeight="1" x14ac:dyDescent="0.2">
      <c r="B23" s="4">
        <f t="shared" si="39"/>
        <v>43851</v>
      </c>
      <c r="C23" s="8"/>
      <c r="D23" s="16">
        <f t="shared" si="0"/>
        <v>0</v>
      </c>
      <c r="E23" s="16">
        <f t="shared" si="1"/>
        <v>0</v>
      </c>
      <c r="F23" s="16">
        <f t="shared" si="40"/>
        <v>0</v>
      </c>
      <c r="G23" s="16">
        <f t="shared" si="67"/>
        <v>0</v>
      </c>
      <c r="H23" s="16">
        <f t="shared" si="68"/>
        <v>8</v>
      </c>
      <c r="I23" s="4">
        <f t="shared" si="41"/>
        <v>43882</v>
      </c>
      <c r="J23" s="8"/>
      <c r="K23" s="16">
        <f t="shared" si="2"/>
        <v>0</v>
      </c>
      <c r="L23" s="16">
        <f t="shared" si="3"/>
        <v>0</v>
      </c>
      <c r="M23" s="16">
        <f t="shared" si="4"/>
        <v>0</v>
      </c>
      <c r="N23" s="16">
        <f t="shared" si="42"/>
        <v>0</v>
      </c>
      <c r="O23" s="16">
        <f t="shared" si="5"/>
        <v>4</v>
      </c>
      <c r="P23" s="14">
        <f t="shared" si="43"/>
        <v>43911</v>
      </c>
      <c r="Q23" s="15"/>
      <c r="R23" s="16">
        <f t="shared" si="6"/>
        <v>0</v>
      </c>
      <c r="S23" s="16">
        <f t="shared" si="7"/>
        <v>0</v>
      </c>
      <c r="T23" s="16">
        <f t="shared" si="8"/>
        <v>0</v>
      </c>
      <c r="U23" s="16">
        <f t="shared" si="44"/>
        <v>0</v>
      </c>
      <c r="V23" s="16">
        <f t="shared" si="45"/>
        <v>0</v>
      </c>
      <c r="W23" s="4">
        <f t="shared" si="46"/>
        <v>43942</v>
      </c>
      <c r="X23" s="8"/>
      <c r="Y23" s="16">
        <f t="shared" si="9"/>
        <v>0</v>
      </c>
      <c r="Z23" s="16">
        <f t="shared" si="10"/>
        <v>0</v>
      </c>
      <c r="AA23" s="16">
        <f t="shared" si="11"/>
        <v>0</v>
      </c>
      <c r="AB23" s="16">
        <f t="shared" si="69"/>
        <v>0</v>
      </c>
      <c r="AC23" s="16">
        <f t="shared" si="47"/>
        <v>8</v>
      </c>
      <c r="AD23" s="14">
        <f t="shared" si="48"/>
        <v>43972</v>
      </c>
      <c r="AE23" s="15"/>
      <c r="AF23" s="16">
        <f t="shared" si="12"/>
        <v>0</v>
      </c>
      <c r="AG23" s="16">
        <f t="shared" si="13"/>
        <v>0</v>
      </c>
      <c r="AH23" s="16">
        <f t="shared" si="14"/>
        <v>0</v>
      </c>
      <c r="AI23" s="16">
        <f t="shared" si="70"/>
        <v>0</v>
      </c>
      <c r="AJ23" s="16">
        <f t="shared" si="49"/>
        <v>8</v>
      </c>
      <c r="AK23" s="14">
        <f t="shared" si="50"/>
        <v>44003</v>
      </c>
      <c r="AL23" s="15"/>
      <c r="AM23" s="16">
        <f t="shared" si="15"/>
        <v>0</v>
      </c>
      <c r="AN23" s="16">
        <f t="shared" si="16"/>
        <v>0</v>
      </c>
      <c r="AO23" s="16">
        <f t="shared" si="17"/>
        <v>0</v>
      </c>
      <c r="AP23" s="16">
        <f t="shared" si="51"/>
        <v>0</v>
      </c>
      <c r="AQ23" s="16">
        <f t="shared" si="52"/>
        <v>0</v>
      </c>
      <c r="AR23" s="4">
        <f t="shared" si="53"/>
        <v>44033</v>
      </c>
      <c r="AS23" s="8"/>
      <c r="AT23" s="16">
        <f t="shared" si="18"/>
        <v>0</v>
      </c>
      <c r="AU23" s="16">
        <f t="shared" si="19"/>
        <v>0</v>
      </c>
      <c r="AV23" s="16">
        <f t="shared" si="20"/>
        <v>0</v>
      </c>
      <c r="AW23" s="16">
        <f t="shared" si="71"/>
        <v>0</v>
      </c>
      <c r="AX23" s="16">
        <f t="shared" si="54"/>
        <v>8</v>
      </c>
      <c r="AY23" s="4">
        <f t="shared" si="55"/>
        <v>44064</v>
      </c>
      <c r="AZ23" s="8"/>
      <c r="BA23" s="16">
        <f t="shared" si="21"/>
        <v>0</v>
      </c>
      <c r="BB23" s="16">
        <f t="shared" si="22"/>
        <v>0</v>
      </c>
      <c r="BC23" s="16">
        <f t="shared" si="23"/>
        <v>0</v>
      </c>
      <c r="BD23" s="16">
        <f t="shared" si="56"/>
        <v>0</v>
      </c>
      <c r="BE23" s="16">
        <f t="shared" si="57"/>
        <v>4</v>
      </c>
      <c r="BF23" s="4">
        <f t="shared" si="58"/>
        <v>44095</v>
      </c>
      <c r="BG23" s="8"/>
      <c r="BH23" s="16">
        <f t="shared" si="24"/>
        <v>0</v>
      </c>
      <c r="BI23" s="16">
        <f t="shared" si="25"/>
        <v>0</v>
      </c>
      <c r="BJ23" s="16">
        <f t="shared" si="26"/>
        <v>0</v>
      </c>
      <c r="BK23" s="16">
        <f t="shared" si="27"/>
        <v>0</v>
      </c>
      <c r="BL23" s="16">
        <f t="shared" si="59"/>
        <v>7</v>
      </c>
      <c r="BM23" s="4">
        <f t="shared" si="60"/>
        <v>44125</v>
      </c>
      <c r="BN23" s="8"/>
      <c r="BO23" s="16">
        <f t="shared" si="28"/>
        <v>0</v>
      </c>
      <c r="BP23" s="16">
        <f t="shared" si="29"/>
        <v>0</v>
      </c>
      <c r="BQ23" s="16">
        <f t="shared" si="30"/>
        <v>0</v>
      </c>
      <c r="BR23" s="16">
        <f t="shared" si="61"/>
        <v>0</v>
      </c>
      <c r="BS23" s="16">
        <f t="shared" si="62"/>
        <v>8</v>
      </c>
      <c r="BT23" s="14">
        <f t="shared" si="63"/>
        <v>44156</v>
      </c>
      <c r="BU23" s="15"/>
      <c r="BV23" s="16">
        <f t="shared" si="31"/>
        <v>0</v>
      </c>
      <c r="BW23" s="16">
        <f t="shared" si="32"/>
        <v>0</v>
      </c>
      <c r="BX23" s="16">
        <f t="shared" si="33"/>
        <v>0</v>
      </c>
      <c r="BY23" s="16">
        <f t="shared" si="34"/>
        <v>0</v>
      </c>
      <c r="BZ23" s="16">
        <f t="shared" si="64"/>
        <v>0</v>
      </c>
      <c r="CA23" s="4">
        <f t="shared" si="65"/>
        <v>44186</v>
      </c>
      <c r="CB23" s="8"/>
      <c r="CC23" s="16">
        <f t="shared" si="35"/>
        <v>0</v>
      </c>
      <c r="CD23" s="16">
        <f t="shared" si="36"/>
        <v>0</v>
      </c>
      <c r="CE23" s="16">
        <f t="shared" si="37"/>
        <v>0</v>
      </c>
      <c r="CF23" s="16">
        <f t="shared" si="38"/>
        <v>0</v>
      </c>
      <c r="CG23" s="16">
        <f t="shared" si="66"/>
        <v>7</v>
      </c>
    </row>
    <row r="24" spans="2:85" ht="21" customHeight="1" x14ac:dyDescent="0.2">
      <c r="B24" s="4">
        <f t="shared" si="39"/>
        <v>43852</v>
      </c>
      <c r="C24" s="8"/>
      <c r="D24" s="16">
        <f t="shared" si="0"/>
        <v>0</v>
      </c>
      <c r="E24" s="16">
        <f t="shared" si="1"/>
        <v>0</v>
      </c>
      <c r="F24" s="16">
        <f t="shared" si="40"/>
        <v>0</v>
      </c>
      <c r="G24" s="16">
        <f t="shared" si="67"/>
        <v>0</v>
      </c>
      <c r="H24" s="16">
        <f t="shared" si="68"/>
        <v>8</v>
      </c>
      <c r="I24" s="14">
        <f t="shared" si="41"/>
        <v>43883</v>
      </c>
      <c r="J24" s="15"/>
      <c r="K24" s="16">
        <f t="shared" si="2"/>
        <v>0</v>
      </c>
      <c r="L24" s="16">
        <f t="shared" si="3"/>
        <v>0</v>
      </c>
      <c r="M24" s="16">
        <f t="shared" si="4"/>
        <v>0</v>
      </c>
      <c r="N24" s="16">
        <f t="shared" si="42"/>
        <v>0</v>
      </c>
      <c r="O24" s="16">
        <f t="shared" si="5"/>
        <v>0</v>
      </c>
      <c r="P24" s="14">
        <f t="shared" si="43"/>
        <v>43912</v>
      </c>
      <c r="Q24" s="15"/>
      <c r="R24" s="16">
        <f t="shared" si="6"/>
        <v>0</v>
      </c>
      <c r="S24" s="16">
        <f t="shared" si="7"/>
        <v>0</v>
      </c>
      <c r="T24" s="16">
        <f t="shared" si="8"/>
        <v>0</v>
      </c>
      <c r="U24" s="16">
        <f t="shared" si="44"/>
        <v>0</v>
      </c>
      <c r="V24" s="16">
        <f t="shared" si="45"/>
        <v>0</v>
      </c>
      <c r="W24" s="4">
        <f t="shared" si="46"/>
        <v>43943</v>
      </c>
      <c r="X24" s="8"/>
      <c r="Y24" s="16">
        <f t="shared" si="9"/>
        <v>0</v>
      </c>
      <c r="Z24" s="16">
        <f t="shared" si="10"/>
        <v>0</v>
      </c>
      <c r="AA24" s="16">
        <f t="shared" si="11"/>
        <v>0</v>
      </c>
      <c r="AB24" s="16">
        <f t="shared" si="69"/>
        <v>0</v>
      </c>
      <c r="AC24" s="16">
        <f t="shared" si="47"/>
        <v>8</v>
      </c>
      <c r="AD24" s="4">
        <f t="shared" si="48"/>
        <v>43973</v>
      </c>
      <c r="AE24" s="8" t="s">
        <v>33</v>
      </c>
      <c r="AF24" s="16">
        <f t="shared" si="12"/>
        <v>0</v>
      </c>
      <c r="AG24" s="16">
        <f t="shared" si="13"/>
        <v>0</v>
      </c>
      <c r="AH24" s="16">
        <f t="shared" si="14"/>
        <v>0</v>
      </c>
      <c r="AI24" s="16">
        <f t="shared" si="70"/>
        <v>0</v>
      </c>
      <c r="AJ24" s="16">
        <f t="shared" si="49"/>
        <v>4</v>
      </c>
      <c r="AK24" s="4">
        <f t="shared" si="50"/>
        <v>44004</v>
      </c>
      <c r="AL24" s="8"/>
      <c r="AM24" s="16">
        <f t="shared" si="15"/>
        <v>0</v>
      </c>
      <c r="AN24" s="16">
        <f t="shared" si="16"/>
        <v>0</v>
      </c>
      <c r="AO24" s="16">
        <f t="shared" si="17"/>
        <v>0</v>
      </c>
      <c r="AP24" s="16">
        <f t="shared" si="51"/>
        <v>0</v>
      </c>
      <c r="AQ24" s="16">
        <f t="shared" si="52"/>
        <v>7</v>
      </c>
      <c r="AR24" s="4">
        <f t="shared" si="53"/>
        <v>44034</v>
      </c>
      <c r="AS24" s="8"/>
      <c r="AT24" s="16">
        <f t="shared" si="18"/>
        <v>0</v>
      </c>
      <c r="AU24" s="16">
        <f t="shared" si="19"/>
        <v>0</v>
      </c>
      <c r="AV24" s="16">
        <f t="shared" si="20"/>
        <v>0</v>
      </c>
      <c r="AW24" s="16">
        <f t="shared" si="71"/>
        <v>0</v>
      </c>
      <c r="AX24" s="16">
        <f t="shared" si="54"/>
        <v>8</v>
      </c>
      <c r="AY24" s="14">
        <f t="shared" si="55"/>
        <v>44065</v>
      </c>
      <c r="AZ24" s="15"/>
      <c r="BA24" s="16">
        <f t="shared" si="21"/>
        <v>0</v>
      </c>
      <c r="BB24" s="16">
        <f t="shared" si="22"/>
        <v>0</v>
      </c>
      <c r="BC24" s="16">
        <f t="shared" si="23"/>
        <v>0</v>
      </c>
      <c r="BD24" s="16">
        <f t="shared" si="56"/>
        <v>0</v>
      </c>
      <c r="BE24" s="16">
        <f t="shared" si="57"/>
        <v>0</v>
      </c>
      <c r="BF24" s="4">
        <f t="shared" si="58"/>
        <v>44096</v>
      </c>
      <c r="BG24" s="8"/>
      <c r="BH24" s="16">
        <f t="shared" si="24"/>
        <v>0</v>
      </c>
      <c r="BI24" s="16">
        <f t="shared" si="25"/>
        <v>0</v>
      </c>
      <c r="BJ24" s="16">
        <f t="shared" si="26"/>
        <v>0</v>
      </c>
      <c r="BK24" s="16">
        <f t="shared" si="27"/>
        <v>0</v>
      </c>
      <c r="BL24" s="16">
        <f t="shared" si="59"/>
        <v>8</v>
      </c>
      <c r="BM24" s="4">
        <f t="shared" si="60"/>
        <v>44126</v>
      </c>
      <c r="BN24" s="8"/>
      <c r="BO24" s="16">
        <f t="shared" si="28"/>
        <v>0</v>
      </c>
      <c r="BP24" s="16">
        <f t="shared" si="29"/>
        <v>0</v>
      </c>
      <c r="BQ24" s="16">
        <f t="shared" si="30"/>
        <v>0</v>
      </c>
      <c r="BR24" s="16">
        <f t="shared" si="61"/>
        <v>0</v>
      </c>
      <c r="BS24" s="16">
        <f t="shared" si="62"/>
        <v>8</v>
      </c>
      <c r="BT24" s="14">
        <f t="shared" si="63"/>
        <v>44157</v>
      </c>
      <c r="BU24" s="15"/>
      <c r="BV24" s="16">
        <f t="shared" si="31"/>
        <v>0</v>
      </c>
      <c r="BW24" s="16">
        <f t="shared" si="32"/>
        <v>0</v>
      </c>
      <c r="BX24" s="16">
        <f t="shared" si="33"/>
        <v>0</v>
      </c>
      <c r="BY24" s="16">
        <f t="shared" si="34"/>
        <v>0</v>
      </c>
      <c r="BZ24" s="16">
        <f t="shared" si="64"/>
        <v>0</v>
      </c>
      <c r="CA24" s="4">
        <f t="shared" si="65"/>
        <v>44187</v>
      </c>
      <c r="CB24" s="8"/>
      <c r="CC24" s="16">
        <f t="shared" si="35"/>
        <v>0</v>
      </c>
      <c r="CD24" s="16">
        <f t="shared" si="36"/>
        <v>0</v>
      </c>
      <c r="CE24" s="16">
        <f t="shared" si="37"/>
        <v>0</v>
      </c>
      <c r="CF24" s="16">
        <f t="shared" si="38"/>
        <v>0</v>
      </c>
      <c r="CG24" s="16">
        <f t="shared" si="66"/>
        <v>8</v>
      </c>
    </row>
    <row r="25" spans="2:85" ht="21" customHeight="1" x14ac:dyDescent="0.2">
      <c r="B25" s="4">
        <f t="shared" si="39"/>
        <v>43853</v>
      </c>
      <c r="C25" s="8"/>
      <c r="D25" s="16">
        <f t="shared" si="0"/>
        <v>0</v>
      </c>
      <c r="E25" s="16">
        <f t="shared" si="1"/>
        <v>0</v>
      </c>
      <c r="F25" s="16">
        <f t="shared" si="40"/>
        <v>0</v>
      </c>
      <c r="G25" s="16">
        <f t="shared" si="67"/>
        <v>0</v>
      </c>
      <c r="H25" s="16">
        <f t="shared" si="68"/>
        <v>8</v>
      </c>
      <c r="I25" s="14">
        <f t="shared" si="41"/>
        <v>43884</v>
      </c>
      <c r="J25" s="15"/>
      <c r="K25" s="16">
        <f t="shared" si="2"/>
        <v>0</v>
      </c>
      <c r="L25" s="16">
        <f t="shared" si="3"/>
        <v>0</v>
      </c>
      <c r="M25" s="16">
        <f t="shared" si="4"/>
        <v>0</v>
      </c>
      <c r="N25" s="16">
        <f t="shared" si="42"/>
        <v>0</v>
      </c>
      <c r="O25" s="16">
        <f t="shared" si="5"/>
        <v>0</v>
      </c>
      <c r="P25" s="4">
        <f t="shared" si="43"/>
        <v>43913</v>
      </c>
      <c r="Q25" s="8"/>
      <c r="R25" s="16">
        <f t="shared" si="6"/>
        <v>0</v>
      </c>
      <c r="S25" s="16">
        <f t="shared" si="7"/>
        <v>0</v>
      </c>
      <c r="T25" s="16">
        <f t="shared" si="8"/>
        <v>0</v>
      </c>
      <c r="U25" s="16">
        <f t="shared" si="44"/>
        <v>0</v>
      </c>
      <c r="V25" s="16">
        <f t="shared" si="45"/>
        <v>7</v>
      </c>
      <c r="W25" s="4">
        <f t="shared" si="46"/>
        <v>43944</v>
      </c>
      <c r="X25" s="8"/>
      <c r="Y25" s="16">
        <f t="shared" si="9"/>
        <v>0</v>
      </c>
      <c r="Z25" s="16">
        <f t="shared" si="10"/>
        <v>0</v>
      </c>
      <c r="AA25" s="16">
        <f t="shared" si="11"/>
        <v>0</v>
      </c>
      <c r="AB25" s="16">
        <f t="shared" si="69"/>
        <v>0</v>
      </c>
      <c r="AC25" s="16">
        <f t="shared" si="47"/>
        <v>8</v>
      </c>
      <c r="AD25" s="14">
        <f t="shared" si="48"/>
        <v>43974</v>
      </c>
      <c r="AE25" s="15"/>
      <c r="AF25" s="16">
        <f t="shared" si="12"/>
        <v>0</v>
      </c>
      <c r="AG25" s="16">
        <f t="shared" si="13"/>
        <v>0</v>
      </c>
      <c r="AH25" s="16">
        <f t="shared" si="14"/>
        <v>0</v>
      </c>
      <c r="AI25" s="16">
        <f t="shared" si="70"/>
        <v>0</v>
      </c>
      <c r="AJ25" s="16">
        <f t="shared" si="49"/>
        <v>0</v>
      </c>
      <c r="AK25" s="4">
        <f t="shared" si="50"/>
        <v>44005</v>
      </c>
      <c r="AL25" s="8"/>
      <c r="AM25" s="16">
        <f t="shared" si="15"/>
        <v>0</v>
      </c>
      <c r="AN25" s="16">
        <f t="shared" si="16"/>
        <v>0</v>
      </c>
      <c r="AO25" s="16">
        <f t="shared" si="17"/>
        <v>0</v>
      </c>
      <c r="AP25" s="16">
        <f t="shared" si="51"/>
        <v>0</v>
      </c>
      <c r="AQ25" s="16">
        <f t="shared" si="52"/>
        <v>8</v>
      </c>
      <c r="AR25" s="4">
        <f t="shared" si="53"/>
        <v>44035</v>
      </c>
      <c r="AS25" s="8"/>
      <c r="AT25" s="16">
        <f t="shared" si="18"/>
        <v>0</v>
      </c>
      <c r="AU25" s="16">
        <f t="shared" si="19"/>
        <v>0</v>
      </c>
      <c r="AV25" s="16">
        <f t="shared" si="20"/>
        <v>0</v>
      </c>
      <c r="AW25" s="16">
        <f t="shared" si="71"/>
        <v>0</v>
      </c>
      <c r="AX25" s="16">
        <f t="shared" si="54"/>
        <v>8</v>
      </c>
      <c r="AY25" s="14">
        <f t="shared" si="55"/>
        <v>44066</v>
      </c>
      <c r="AZ25" s="15"/>
      <c r="BA25" s="16">
        <f t="shared" si="21"/>
        <v>0</v>
      </c>
      <c r="BB25" s="16">
        <f t="shared" si="22"/>
        <v>0</v>
      </c>
      <c r="BC25" s="16">
        <f t="shared" si="23"/>
        <v>0</v>
      </c>
      <c r="BD25" s="16">
        <f t="shared" si="56"/>
        <v>0</v>
      </c>
      <c r="BE25" s="16">
        <f t="shared" si="57"/>
        <v>0</v>
      </c>
      <c r="BF25" s="4">
        <f t="shared" si="58"/>
        <v>44097</v>
      </c>
      <c r="BG25" s="8"/>
      <c r="BH25" s="16">
        <f t="shared" si="24"/>
        <v>0</v>
      </c>
      <c r="BI25" s="16">
        <f t="shared" si="25"/>
        <v>0</v>
      </c>
      <c r="BJ25" s="16">
        <f t="shared" si="26"/>
        <v>0</v>
      </c>
      <c r="BK25" s="16">
        <f t="shared" si="27"/>
        <v>0</v>
      </c>
      <c r="BL25" s="16">
        <f t="shared" si="59"/>
        <v>8</v>
      </c>
      <c r="BM25" s="4">
        <f t="shared" si="60"/>
        <v>44127</v>
      </c>
      <c r="BN25" s="8"/>
      <c r="BO25" s="16">
        <f t="shared" si="28"/>
        <v>0</v>
      </c>
      <c r="BP25" s="16">
        <f t="shared" si="29"/>
        <v>0</v>
      </c>
      <c r="BQ25" s="16">
        <f t="shared" si="30"/>
        <v>0</v>
      </c>
      <c r="BR25" s="16">
        <f t="shared" si="61"/>
        <v>0</v>
      </c>
      <c r="BS25" s="16">
        <f t="shared" si="62"/>
        <v>4</v>
      </c>
      <c r="BT25" s="4">
        <f t="shared" si="63"/>
        <v>44158</v>
      </c>
      <c r="BU25" s="8"/>
      <c r="BV25" s="16">
        <f t="shared" si="31"/>
        <v>0</v>
      </c>
      <c r="BW25" s="16">
        <f t="shared" si="32"/>
        <v>0</v>
      </c>
      <c r="BX25" s="16">
        <f t="shared" si="33"/>
        <v>0</v>
      </c>
      <c r="BY25" s="16">
        <f t="shared" si="34"/>
        <v>0</v>
      </c>
      <c r="BZ25" s="16">
        <f t="shared" si="64"/>
        <v>7</v>
      </c>
      <c r="CA25" s="4">
        <f t="shared" si="65"/>
        <v>44188</v>
      </c>
      <c r="CB25" s="8"/>
      <c r="CC25" s="16">
        <f t="shared" si="35"/>
        <v>0</v>
      </c>
      <c r="CD25" s="16">
        <f t="shared" si="36"/>
        <v>0</v>
      </c>
      <c r="CE25" s="16">
        <f t="shared" si="37"/>
        <v>0</v>
      </c>
      <c r="CF25" s="16">
        <f t="shared" si="38"/>
        <v>0</v>
      </c>
      <c r="CG25" s="16">
        <f t="shared" si="66"/>
        <v>8</v>
      </c>
    </row>
    <row r="26" spans="2:85" ht="21" customHeight="1" x14ac:dyDescent="0.2">
      <c r="B26" s="4">
        <f t="shared" si="39"/>
        <v>43854</v>
      </c>
      <c r="C26" s="8"/>
      <c r="D26" s="16">
        <f t="shared" si="0"/>
        <v>0</v>
      </c>
      <c r="E26" s="16">
        <f t="shared" si="1"/>
        <v>0</v>
      </c>
      <c r="F26" s="16">
        <f t="shared" si="40"/>
        <v>0</v>
      </c>
      <c r="G26" s="16">
        <f t="shared" si="67"/>
        <v>0</v>
      </c>
      <c r="H26" s="16">
        <f t="shared" si="68"/>
        <v>4</v>
      </c>
      <c r="I26" s="4">
        <f t="shared" si="41"/>
        <v>43885</v>
      </c>
      <c r="J26" s="8"/>
      <c r="K26" s="16">
        <f t="shared" si="2"/>
        <v>0</v>
      </c>
      <c r="L26" s="16">
        <f t="shared" si="3"/>
        <v>0</v>
      </c>
      <c r="M26" s="16">
        <f t="shared" si="4"/>
        <v>0</v>
      </c>
      <c r="N26" s="16">
        <f t="shared" si="42"/>
        <v>0</v>
      </c>
      <c r="O26" s="16">
        <f t="shared" si="5"/>
        <v>7</v>
      </c>
      <c r="P26" s="4">
        <f t="shared" si="43"/>
        <v>43914</v>
      </c>
      <c r="Q26" s="8"/>
      <c r="R26" s="16">
        <f t="shared" si="6"/>
        <v>0</v>
      </c>
      <c r="S26" s="16">
        <f t="shared" si="7"/>
        <v>0</v>
      </c>
      <c r="T26" s="16">
        <f t="shared" si="8"/>
        <v>0</v>
      </c>
      <c r="U26" s="16">
        <f t="shared" si="44"/>
        <v>0</v>
      </c>
      <c r="V26" s="16">
        <f t="shared" si="45"/>
        <v>8</v>
      </c>
      <c r="W26" s="4">
        <f t="shared" si="46"/>
        <v>43945</v>
      </c>
      <c r="X26" s="8"/>
      <c r="Y26" s="16">
        <f t="shared" si="9"/>
        <v>0</v>
      </c>
      <c r="Z26" s="16">
        <f t="shared" si="10"/>
        <v>0</v>
      </c>
      <c r="AA26" s="16">
        <f t="shared" si="11"/>
        <v>0</v>
      </c>
      <c r="AB26" s="16">
        <f t="shared" si="69"/>
        <v>0</v>
      </c>
      <c r="AC26" s="16">
        <f t="shared" si="47"/>
        <v>4</v>
      </c>
      <c r="AD26" s="14">
        <f t="shared" si="48"/>
        <v>43975</v>
      </c>
      <c r="AE26" s="15"/>
      <c r="AF26" s="16">
        <f t="shared" si="12"/>
        <v>0</v>
      </c>
      <c r="AG26" s="16">
        <f t="shared" si="13"/>
        <v>0</v>
      </c>
      <c r="AH26" s="16">
        <f t="shared" si="14"/>
        <v>0</v>
      </c>
      <c r="AI26" s="16">
        <f t="shared" si="70"/>
        <v>0</v>
      </c>
      <c r="AJ26" s="16">
        <f t="shared" si="49"/>
        <v>0</v>
      </c>
      <c r="AK26" s="4">
        <f t="shared" si="50"/>
        <v>44006</v>
      </c>
      <c r="AL26" s="8"/>
      <c r="AM26" s="16">
        <f t="shared" si="15"/>
        <v>0</v>
      </c>
      <c r="AN26" s="16">
        <f t="shared" si="16"/>
        <v>0</v>
      </c>
      <c r="AO26" s="16">
        <f t="shared" si="17"/>
        <v>0</v>
      </c>
      <c r="AP26" s="16">
        <f t="shared" si="51"/>
        <v>0</v>
      </c>
      <c r="AQ26" s="16">
        <f t="shared" si="52"/>
        <v>8</v>
      </c>
      <c r="AR26" s="4">
        <f t="shared" si="53"/>
        <v>44036</v>
      </c>
      <c r="AS26" s="8"/>
      <c r="AT26" s="16">
        <f t="shared" si="18"/>
        <v>0</v>
      </c>
      <c r="AU26" s="16">
        <f t="shared" si="19"/>
        <v>0</v>
      </c>
      <c r="AV26" s="16">
        <f t="shared" si="20"/>
        <v>0</v>
      </c>
      <c r="AW26" s="16">
        <f t="shared" si="71"/>
        <v>0</v>
      </c>
      <c r="AX26" s="16">
        <f t="shared" si="54"/>
        <v>4</v>
      </c>
      <c r="AY26" s="4">
        <f t="shared" si="55"/>
        <v>44067</v>
      </c>
      <c r="AZ26" s="8"/>
      <c r="BA26" s="16">
        <f t="shared" si="21"/>
        <v>0</v>
      </c>
      <c r="BB26" s="16">
        <f t="shared" si="22"/>
        <v>0</v>
      </c>
      <c r="BC26" s="16">
        <f t="shared" si="23"/>
        <v>0</v>
      </c>
      <c r="BD26" s="16">
        <f t="shared" si="56"/>
        <v>0</v>
      </c>
      <c r="BE26" s="16">
        <f t="shared" si="57"/>
        <v>7</v>
      </c>
      <c r="BF26" s="4">
        <f t="shared" si="58"/>
        <v>44098</v>
      </c>
      <c r="BG26" s="8"/>
      <c r="BH26" s="16">
        <f t="shared" si="24"/>
        <v>0</v>
      </c>
      <c r="BI26" s="16">
        <f t="shared" si="25"/>
        <v>0</v>
      </c>
      <c r="BJ26" s="16">
        <f t="shared" si="26"/>
        <v>0</v>
      </c>
      <c r="BK26" s="16">
        <f t="shared" si="27"/>
        <v>0</v>
      </c>
      <c r="BL26" s="16">
        <f t="shared" si="59"/>
        <v>8</v>
      </c>
      <c r="BM26" s="14">
        <f t="shared" si="60"/>
        <v>44128</v>
      </c>
      <c r="BN26" s="15"/>
      <c r="BO26" s="16">
        <f t="shared" si="28"/>
        <v>0</v>
      </c>
      <c r="BP26" s="16">
        <f t="shared" si="29"/>
        <v>0</v>
      </c>
      <c r="BQ26" s="16">
        <f t="shared" si="30"/>
        <v>0</v>
      </c>
      <c r="BR26" s="16">
        <f t="shared" si="61"/>
        <v>0</v>
      </c>
      <c r="BS26" s="16">
        <f t="shared" si="62"/>
        <v>0</v>
      </c>
      <c r="BT26" s="4">
        <f t="shared" si="63"/>
        <v>44159</v>
      </c>
      <c r="BU26" s="8"/>
      <c r="BV26" s="16">
        <f t="shared" si="31"/>
        <v>0</v>
      </c>
      <c r="BW26" s="16">
        <f t="shared" si="32"/>
        <v>0</v>
      </c>
      <c r="BX26" s="16">
        <f t="shared" si="33"/>
        <v>0</v>
      </c>
      <c r="BY26" s="16">
        <f t="shared" si="34"/>
        <v>0</v>
      </c>
      <c r="BZ26" s="16">
        <f t="shared" si="64"/>
        <v>8</v>
      </c>
      <c r="CA26" s="4">
        <f t="shared" si="65"/>
        <v>44189</v>
      </c>
      <c r="CB26" s="8"/>
      <c r="CC26" s="16">
        <f t="shared" si="35"/>
        <v>0</v>
      </c>
      <c r="CD26" s="16">
        <f t="shared" si="36"/>
        <v>0</v>
      </c>
      <c r="CE26" s="16">
        <f t="shared" si="37"/>
        <v>0</v>
      </c>
      <c r="CF26" s="16">
        <f t="shared" si="38"/>
        <v>0</v>
      </c>
      <c r="CG26" s="16">
        <f t="shared" si="66"/>
        <v>8</v>
      </c>
    </row>
    <row r="27" spans="2:85" ht="21" customHeight="1" x14ac:dyDescent="0.2">
      <c r="B27" s="14">
        <f t="shared" si="39"/>
        <v>43855</v>
      </c>
      <c r="C27" s="15"/>
      <c r="D27" s="16">
        <f t="shared" si="0"/>
        <v>0</v>
      </c>
      <c r="E27" s="16">
        <f t="shared" si="1"/>
        <v>0</v>
      </c>
      <c r="F27" s="16">
        <f t="shared" si="40"/>
        <v>0</v>
      </c>
      <c r="G27" s="16">
        <f t="shared" si="67"/>
        <v>0</v>
      </c>
      <c r="H27" s="16">
        <f t="shared" si="68"/>
        <v>0</v>
      </c>
      <c r="I27" s="4">
        <f t="shared" si="41"/>
        <v>43886</v>
      </c>
      <c r="J27" s="8"/>
      <c r="K27" s="16">
        <f t="shared" si="2"/>
        <v>0</v>
      </c>
      <c r="L27" s="16">
        <f t="shared" si="3"/>
        <v>0</v>
      </c>
      <c r="M27" s="16">
        <f t="shared" si="4"/>
        <v>0</v>
      </c>
      <c r="N27" s="16">
        <f t="shared" si="42"/>
        <v>0</v>
      </c>
      <c r="O27" s="16">
        <f t="shared" si="5"/>
        <v>8</v>
      </c>
      <c r="P27" s="4">
        <f t="shared" si="43"/>
        <v>43915</v>
      </c>
      <c r="Q27" s="8"/>
      <c r="R27" s="16">
        <f t="shared" si="6"/>
        <v>0</v>
      </c>
      <c r="S27" s="16">
        <f t="shared" si="7"/>
        <v>0</v>
      </c>
      <c r="T27" s="16">
        <f t="shared" si="8"/>
        <v>0</v>
      </c>
      <c r="U27" s="16">
        <f t="shared" si="44"/>
        <v>0</v>
      </c>
      <c r="V27" s="16">
        <f t="shared" si="45"/>
        <v>8</v>
      </c>
      <c r="W27" s="14">
        <f t="shared" si="46"/>
        <v>43946</v>
      </c>
      <c r="X27" s="15"/>
      <c r="Y27" s="16">
        <f t="shared" si="9"/>
        <v>0</v>
      </c>
      <c r="Z27" s="16">
        <f t="shared" si="10"/>
        <v>0</v>
      </c>
      <c r="AA27" s="16">
        <f t="shared" si="11"/>
        <v>0</v>
      </c>
      <c r="AB27" s="16">
        <f t="shared" si="69"/>
        <v>0</v>
      </c>
      <c r="AC27" s="16">
        <f t="shared" si="47"/>
        <v>0</v>
      </c>
      <c r="AD27" s="4">
        <f t="shared" si="48"/>
        <v>43976</v>
      </c>
      <c r="AE27" s="8"/>
      <c r="AF27" s="16">
        <f t="shared" si="12"/>
        <v>0</v>
      </c>
      <c r="AG27" s="16">
        <f t="shared" si="13"/>
        <v>0</v>
      </c>
      <c r="AH27" s="16">
        <f t="shared" si="14"/>
        <v>0</v>
      </c>
      <c r="AI27" s="16">
        <f t="shared" si="70"/>
        <v>0</v>
      </c>
      <c r="AJ27" s="16">
        <f t="shared" si="49"/>
        <v>7</v>
      </c>
      <c r="AK27" s="4">
        <f t="shared" si="50"/>
        <v>44007</v>
      </c>
      <c r="AL27" s="8"/>
      <c r="AM27" s="16">
        <f t="shared" si="15"/>
        <v>0</v>
      </c>
      <c r="AN27" s="16">
        <f t="shared" si="16"/>
        <v>0</v>
      </c>
      <c r="AO27" s="16">
        <f t="shared" si="17"/>
        <v>0</v>
      </c>
      <c r="AP27" s="16">
        <f t="shared" si="51"/>
        <v>0</v>
      </c>
      <c r="AQ27" s="16">
        <f t="shared" si="52"/>
        <v>8</v>
      </c>
      <c r="AR27" s="14">
        <f t="shared" si="53"/>
        <v>44037</v>
      </c>
      <c r="AS27" s="15"/>
      <c r="AT27" s="16">
        <f t="shared" si="18"/>
        <v>0</v>
      </c>
      <c r="AU27" s="16">
        <f t="shared" si="19"/>
        <v>0</v>
      </c>
      <c r="AV27" s="16">
        <f t="shared" si="20"/>
        <v>0</v>
      </c>
      <c r="AW27" s="16">
        <f t="shared" si="71"/>
        <v>0</v>
      </c>
      <c r="AX27" s="16">
        <f t="shared" si="54"/>
        <v>0</v>
      </c>
      <c r="AY27" s="4">
        <f t="shared" si="55"/>
        <v>44068</v>
      </c>
      <c r="AZ27" s="8"/>
      <c r="BA27" s="16">
        <f t="shared" si="21"/>
        <v>0</v>
      </c>
      <c r="BB27" s="16">
        <f t="shared" si="22"/>
        <v>0</v>
      </c>
      <c r="BC27" s="16">
        <f t="shared" si="23"/>
        <v>0</v>
      </c>
      <c r="BD27" s="16">
        <f t="shared" si="56"/>
        <v>0</v>
      </c>
      <c r="BE27" s="16">
        <f t="shared" si="57"/>
        <v>8</v>
      </c>
      <c r="BF27" s="4">
        <f t="shared" si="58"/>
        <v>44099</v>
      </c>
      <c r="BG27" s="8"/>
      <c r="BH27" s="16">
        <f t="shared" si="24"/>
        <v>0</v>
      </c>
      <c r="BI27" s="16">
        <f t="shared" si="25"/>
        <v>0</v>
      </c>
      <c r="BJ27" s="16">
        <f t="shared" si="26"/>
        <v>0</v>
      </c>
      <c r="BK27" s="16">
        <f t="shared" si="27"/>
        <v>0</v>
      </c>
      <c r="BL27" s="16">
        <f t="shared" si="59"/>
        <v>4</v>
      </c>
      <c r="BM27" s="14">
        <f t="shared" si="60"/>
        <v>44129</v>
      </c>
      <c r="BN27" s="15"/>
      <c r="BO27" s="16">
        <f t="shared" si="28"/>
        <v>0</v>
      </c>
      <c r="BP27" s="16">
        <f t="shared" si="29"/>
        <v>0</v>
      </c>
      <c r="BQ27" s="16">
        <f t="shared" si="30"/>
        <v>0</v>
      </c>
      <c r="BR27" s="16">
        <f t="shared" si="61"/>
        <v>0</v>
      </c>
      <c r="BS27" s="16">
        <f t="shared" si="62"/>
        <v>0</v>
      </c>
      <c r="BT27" s="4">
        <f t="shared" si="63"/>
        <v>44160</v>
      </c>
      <c r="BU27" s="8"/>
      <c r="BV27" s="16">
        <f t="shared" si="31"/>
        <v>0</v>
      </c>
      <c r="BW27" s="16">
        <f t="shared" si="32"/>
        <v>0</v>
      </c>
      <c r="BX27" s="16">
        <f t="shared" si="33"/>
        <v>0</v>
      </c>
      <c r="BY27" s="16">
        <f t="shared" si="34"/>
        <v>0</v>
      </c>
      <c r="BZ27" s="16">
        <f t="shared" si="64"/>
        <v>8</v>
      </c>
      <c r="CA27" s="14">
        <f t="shared" si="65"/>
        <v>44190</v>
      </c>
      <c r="CB27" s="15"/>
      <c r="CC27" s="32">
        <f t="shared" si="35"/>
        <v>0</v>
      </c>
      <c r="CD27" s="32">
        <f t="shared" si="36"/>
        <v>0</v>
      </c>
      <c r="CE27" s="32">
        <f t="shared" si="37"/>
        <v>0</v>
      </c>
      <c r="CF27" s="32">
        <f t="shared" si="38"/>
        <v>0</v>
      </c>
      <c r="CG27" s="16">
        <f t="shared" si="66"/>
        <v>4</v>
      </c>
    </row>
    <row r="28" spans="2:85" ht="21" customHeight="1" x14ac:dyDescent="0.2">
      <c r="B28" s="14">
        <f t="shared" si="39"/>
        <v>43856</v>
      </c>
      <c r="C28" s="15"/>
      <c r="D28" s="16">
        <f t="shared" si="0"/>
        <v>0</v>
      </c>
      <c r="E28" s="16">
        <f t="shared" si="1"/>
        <v>0</v>
      </c>
      <c r="F28" s="16">
        <f t="shared" si="40"/>
        <v>0</v>
      </c>
      <c r="G28" s="16">
        <f t="shared" si="67"/>
        <v>0</v>
      </c>
      <c r="H28" s="16">
        <f t="shared" si="68"/>
        <v>0</v>
      </c>
      <c r="I28" s="4">
        <f t="shared" si="41"/>
        <v>43887</v>
      </c>
      <c r="J28" s="8"/>
      <c r="K28" s="16">
        <f t="shared" si="2"/>
        <v>0</v>
      </c>
      <c r="L28" s="16">
        <f t="shared" si="3"/>
        <v>0</v>
      </c>
      <c r="M28" s="16">
        <f t="shared" si="4"/>
        <v>0</v>
      </c>
      <c r="N28" s="16">
        <f t="shared" si="42"/>
        <v>0</v>
      </c>
      <c r="O28" s="16">
        <f t="shared" si="5"/>
        <v>8</v>
      </c>
      <c r="P28" s="4">
        <f t="shared" si="43"/>
        <v>43916</v>
      </c>
      <c r="Q28" s="8"/>
      <c r="R28" s="16">
        <f t="shared" si="6"/>
        <v>0</v>
      </c>
      <c r="S28" s="16">
        <f t="shared" si="7"/>
        <v>0</v>
      </c>
      <c r="T28" s="16">
        <f t="shared" si="8"/>
        <v>0</v>
      </c>
      <c r="U28" s="16">
        <f t="shared" si="44"/>
        <v>0</v>
      </c>
      <c r="V28" s="16">
        <f t="shared" si="45"/>
        <v>8</v>
      </c>
      <c r="W28" s="14">
        <f t="shared" si="46"/>
        <v>43947</v>
      </c>
      <c r="X28" s="15"/>
      <c r="Y28" s="16">
        <f t="shared" si="9"/>
        <v>0</v>
      </c>
      <c r="Z28" s="16">
        <f t="shared" si="10"/>
        <v>0</v>
      </c>
      <c r="AA28" s="16">
        <f t="shared" si="11"/>
        <v>0</v>
      </c>
      <c r="AB28" s="16">
        <f t="shared" si="69"/>
        <v>0</v>
      </c>
      <c r="AC28" s="16">
        <f t="shared" si="47"/>
        <v>0</v>
      </c>
      <c r="AD28" s="4">
        <f t="shared" si="48"/>
        <v>43977</v>
      </c>
      <c r="AE28" s="8"/>
      <c r="AF28" s="16">
        <f t="shared" si="12"/>
        <v>0</v>
      </c>
      <c r="AG28" s="16">
        <f t="shared" si="13"/>
        <v>0</v>
      </c>
      <c r="AH28" s="16">
        <f t="shared" si="14"/>
        <v>0</v>
      </c>
      <c r="AI28" s="16">
        <f t="shared" si="70"/>
        <v>0</v>
      </c>
      <c r="AJ28" s="16">
        <f t="shared" si="49"/>
        <v>8</v>
      </c>
      <c r="AK28" s="4">
        <f t="shared" si="50"/>
        <v>44008</v>
      </c>
      <c r="AL28" s="8"/>
      <c r="AM28" s="16">
        <f t="shared" si="15"/>
        <v>0</v>
      </c>
      <c r="AN28" s="16">
        <f t="shared" si="16"/>
        <v>0</v>
      </c>
      <c r="AO28" s="16">
        <f t="shared" si="17"/>
        <v>0</v>
      </c>
      <c r="AP28" s="16">
        <f t="shared" si="51"/>
        <v>0</v>
      </c>
      <c r="AQ28" s="16">
        <f t="shared" si="52"/>
        <v>4</v>
      </c>
      <c r="AR28" s="14">
        <f t="shared" si="53"/>
        <v>44038</v>
      </c>
      <c r="AS28" s="15"/>
      <c r="AT28" s="16">
        <f t="shared" si="18"/>
        <v>0</v>
      </c>
      <c r="AU28" s="16">
        <f t="shared" si="19"/>
        <v>0</v>
      </c>
      <c r="AV28" s="16">
        <f t="shared" si="20"/>
        <v>0</v>
      </c>
      <c r="AW28" s="16">
        <f t="shared" si="71"/>
        <v>0</v>
      </c>
      <c r="AX28" s="16">
        <f t="shared" si="54"/>
        <v>0</v>
      </c>
      <c r="AY28" s="4">
        <f t="shared" si="55"/>
        <v>44069</v>
      </c>
      <c r="AZ28" s="8"/>
      <c r="BA28" s="16">
        <f t="shared" si="21"/>
        <v>0</v>
      </c>
      <c r="BB28" s="16">
        <f t="shared" si="22"/>
        <v>0</v>
      </c>
      <c r="BC28" s="16">
        <f t="shared" si="23"/>
        <v>0</v>
      </c>
      <c r="BD28" s="16">
        <f t="shared" si="56"/>
        <v>0</v>
      </c>
      <c r="BE28" s="16">
        <f t="shared" si="57"/>
        <v>8</v>
      </c>
      <c r="BF28" s="14">
        <f t="shared" si="58"/>
        <v>44100</v>
      </c>
      <c r="BG28" s="15"/>
      <c r="BH28" s="16">
        <f t="shared" si="24"/>
        <v>0</v>
      </c>
      <c r="BI28" s="16">
        <f t="shared" si="25"/>
        <v>0</v>
      </c>
      <c r="BJ28" s="16">
        <f t="shared" si="26"/>
        <v>0</v>
      </c>
      <c r="BK28" s="16">
        <f t="shared" si="27"/>
        <v>0</v>
      </c>
      <c r="BL28" s="16">
        <f t="shared" si="59"/>
        <v>0</v>
      </c>
      <c r="BM28" s="4">
        <f t="shared" si="60"/>
        <v>44130</v>
      </c>
      <c r="BN28" s="8"/>
      <c r="BO28" s="16">
        <f t="shared" si="28"/>
        <v>0</v>
      </c>
      <c r="BP28" s="16">
        <f t="shared" si="29"/>
        <v>0</v>
      </c>
      <c r="BQ28" s="16">
        <f t="shared" si="30"/>
        <v>0</v>
      </c>
      <c r="BR28" s="16">
        <f t="shared" si="61"/>
        <v>0</v>
      </c>
      <c r="BS28" s="16">
        <f t="shared" si="62"/>
        <v>7</v>
      </c>
      <c r="BT28" s="4">
        <f t="shared" si="63"/>
        <v>44161</v>
      </c>
      <c r="BU28" s="8"/>
      <c r="BV28" s="16">
        <f t="shared" si="31"/>
        <v>0</v>
      </c>
      <c r="BW28" s="16">
        <f t="shared" si="32"/>
        <v>0</v>
      </c>
      <c r="BX28" s="16">
        <f t="shared" si="33"/>
        <v>0</v>
      </c>
      <c r="BY28" s="16">
        <f t="shared" si="34"/>
        <v>0</v>
      </c>
      <c r="BZ28" s="16">
        <f t="shared" si="64"/>
        <v>8</v>
      </c>
      <c r="CA28" s="14">
        <f t="shared" si="65"/>
        <v>44191</v>
      </c>
      <c r="CB28" s="15"/>
      <c r="CC28" s="16">
        <f t="shared" si="35"/>
        <v>0</v>
      </c>
      <c r="CD28" s="16">
        <f t="shared" si="36"/>
        <v>0</v>
      </c>
      <c r="CE28" s="16">
        <f t="shared" si="37"/>
        <v>0</v>
      </c>
      <c r="CF28" s="16">
        <f t="shared" si="38"/>
        <v>0</v>
      </c>
      <c r="CG28" s="16">
        <f t="shared" si="66"/>
        <v>0</v>
      </c>
    </row>
    <row r="29" spans="2:85" ht="21" customHeight="1" x14ac:dyDescent="0.2">
      <c r="B29" s="4">
        <f t="shared" si="39"/>
        <v>43857</v>
      </c>
      <c r="C29" s="8"/>
      <c r="D29" s="16">
        <f t="shared" si="0"/>
        <v>0</v>
      </c>
      <c r="E29" s="16">
        <f t="shared" si="1"/>
        <v>0</v>
      </c>
      <c r="F29" s="16">
        <f t="shared" si="40"/>
        <v>0</v>
      </c>
      <c r="G29" s="16">
        <f t="shared" si="67"/>
        <v>0</v>
      </c>
      <c r="H29" s="16">
        <f t="shared" si="68"/>
        <v>7</v>
      </c>
      <c r="I29" s="4">
        <f t="shared" si="41"/>
        <v>43888</v>
      </c>
      <c r="J29" s="8"/>
      <c r="K29" s="16">
        <f t="shared" si="2"/>
        <v>0</v>
      </c>
      <c r="L29" s="16">
        <f t="shared" si="3"/>
        <v>0</v>
      </c>
      <c r="M29" s="16">
        <f t="shared" si="4"/>
        <v>0</v>
      </c>
      <c r="N29" s="16">
        <f t="shared" si="42"/>
        <v>0</v>
      </c>
      <c r="O29" s="16">
        <f t="shared" si="5"/>
        <v>8</v>
      </c>
      <c r="P29" s="4">
        <f t="shared" si="43"/>
        <v>43917</v>
      </c>
      <c r="Q29" s="8"/>
      <c r="R29" s="16">
        <f t="shared" si="6"/>
        <v>0</v>
      </c>
      <c r="S29" s="16">
        <f t="shared" si="7"/>
        <v>0</v>
      </c>
      <c r="T29" s="16">
        <f t="shared" si="8"/>
        <v>0</v>
      </c>
      <c r="U29" s="16">
        <f t="shared" si="44"/>
        <v>0</v>
      </c>
      <c r="V29" s="16">
        <f t="shared" si="45"/>
        <v>4</v>
      </c>
      <c r="W29" s="4">
        <f t="shared" si="46"/>
        <v>43948</v>
      </c>
      <c r="X29" s="8"/>
      <c r="Y29" s="16">
        <f t="shared" si="9"/>
        <v>0</v>
      </c>
      <c r="Z29" s="16">
        <f t="shared" si="10"/>
        <v>0</v>
      </c>
      <c r="AA29" s="16">
        <f t="shared" si="11"/>
        <v>0</v>
      </c>
      <c r="AB29" s="16">
        <f t="shared" si="69"/>
        <v>0</v>
      </c>
      <c r="AC29" s="16">
        <f t="shared" si="47"/>
        <v>7</v>
      </c>
      <c r="AD29" s="4">
        <f t="shared" si="48"/>
        <v>43978</v>
      </c>
      <c r="AE29" s="8"/>
      <c r="AF29" s="16">
        <f t="shared" si="12"/>
        <v>0</v>
      </c>
      <c r="AG29" s="16">
        <f t="shared" si="13"/>
        <v>0</v>
      </c>
      <c r="AH29" s="16">
        <f t="shared" si="14"/>
        <v>0</v>
      </c>
      <c r="AI29" s="16">
        <f t="shared" si="70"/>
        <v>0</v>
      </c>
      <c r="AJ29" s="16">
        <f t="shared" si="49"/>
        <v>8</v>
      </c>
      <c r="AK29" s="14">
        <f t="shared" si="50"/>
        <v>44009</v>
      </c>
      <c r="AL29" s="15"/>
      <c r="AM29" s="16">
        <f t="shared" si="15"/>
        <v>0</v>
      </c>
      <c r="AN29" s="16">
        <f t="shared" si="16"/>
        <v>0</v>
      </c>
      <c r="AO29" s="16">
        <f t="shared" si="17"/>
        <v>0</v>
      </c>
      <c r="AP29" s="16">
        <f t="shared" si="51"/>
        <v>0</v>
      </c>
      <c r="AQ29" s="16">
        <f t="shared" si="52"/>
        <v>0</v>
      </c>
      <c r="AR29" s="4">
        <f t="shared" si="53"/>
        <v>44039</v>
      </c>
      <c r="AS29" s="8"/>
      <c r="AT29" s="16">
        <f t="shared" si="18"/>
        <v>0</v>
      </c>
      <c r="AU29" s="16">
        <f t="shared" si="19"/>
        <v>0</v>
      </c>
      <c r="AV29" s="16">
        <f t="shared" si="20"/>
        <v>0</v>
      </c>
      <c r="AW29" s="16">
        <f t="shared" si="71"/>
        <v>0</v>
      </c>
      <c r="AX29" s="16">
        <f t="shared" si="54"/>
        <v>7</v>
      </c>
      <c r="AY29" s="4">
        <f t="shared" si="55"/>
        <v>44070</v>
      </c>
      <c r="AZ29" s="8"/>
      <c r="BA29" s="16">
        <f t="shared" si="21"/>
        <v>0</v>
      </c>
      <c r="BB29" s="16">
        <f t="shared" si="22"/>
        <v>0</v>
      </c>
      <c r="BC29" s="16">
        <f t="shared" si="23"/>
        <v>0</v>
      </c>
      <c r="BD29" s="16">
        <f t="shared" si="56"/>
        <v>0</v>
      </c>
      <c r="BE29" s="16">
        <f t="shared" si="57"/>
        <v>8</v>
      </c>
      <c r="BF29" s="14">
        <f t="shared" si="58"/>
        <v>44101</v>
      </c>
      <c r="BG29" s="15"/>
      <c r="BH29" s="16">
        <f t="shared" si="24"/>
        <v>0</v>
      </c>
      <c r="BI29" s="16">
        <f t="shared" si="25"/>
        <v>0</v>
      </c>
      <c r="BJ29" s="16">
        <f t="shared" si="26"/>
        <v>0</v>
      </c>
      <c r="BK29" s="16">
        <f t="shared" si="27"/>
        <v>0</v>
      </c>
      <c r="BL29" s="16">
        <f t="shared" si="59"/>
        <v>0</v>
      </c>
      <c r="BM29" s="4">
        <f t="shared" si="60"/>
        <v>44131</v>
      </c>
      <c r="BN29" s="8"/>
      <c r="BO29" s="16">
        <f t="shared" si="28"/>
        <v>0</v>
      </c>
      <c r="BP29" s="16">
        <f t="shared" si="29"/>
        <v>0</v>
      </c>
      <c r="BQ29" s="16">
        <f t="shared" si="30"/>
        <v>0</v>
      </c>
      <c r="BR29" s="16">
        <f t="shared" si="61"/>
        <v>0</v>
      </c>
      <c r="BS29" s="16">
        <f t="shared" si="62"/>
        <v>8</v>
      </c>
      <c r="BT29" s="4">
        <f t="shared" si="63"/>
        <v>44162</v>
      </c>
      <c r="BU29" s="8"/>
      <c r="BV29" s="16">
        <f t="shared" si="31"/>
        <v>0</v>
      </c>
      <c r="BW29" s="16">
        <f t="shared" si="32"/>
        <v>0</v>
      </c>
      <c r="BX29" s="16">
        <f t="shared" si="33"/>
        <v>0</v>
      </c>
      <c r="BY29" s="16">
        <f t="shared" si="34"/>
        <v>0</v>
      </c>
      <c r="BZ29" s="16">
        <f t="shared" si="64"/>
        <v>4</v>
      </c>
      <c r="CA29" s="14">
        <f t="shared" si="65"/>
        <v>44192</v>
      </c>
      <c r="CB29" s="15"/>
      <c r="CC29" s="16">
        <f t="shared" si="35"/>
        <v>0</v>
      </c>
      <c r="CD29" s="16">
        <f t="shared" si="36"/>
        <v>0</v>
      </c>
      <c r="CE29" s="16">
        <f t="shared" si="37"/>
        <v>0</v>
      </c>
      <c r="CF29" s="16">
        <f t="shared" si="38"/>
        <v>0</v>
      </c>
      <c r="CG29" s="16">
        <f t="shared" si="66"/>
        <v>0</v>
      </c>
    </row>
    <row r="30" spans="2:85" ht="21" customHeight="1" x14ac:dyDescent="0.2">
      <c r="B30" s="4">
        <f t="shared" si="39"/>
        <v>43858</v>
      </c>
      <c r="C30" s="8"/>
      <c r="D30" s="16">
        <f t="shared" si="0"/>
        <v>0</v>
      </c>
      <c r="E30" s="16">
        <f t="shared" si="1"/>
        <v>0</v>
      </c>
      <c r="F30" s="16">
        <f t="shared" si="40"/>
        <v>0</v>
      </c>
      <c r="G30" s="16">
        <f t="shared" si="67"/>
        <v>0</v>
      </c>
      <c r="H30" s="16">
        <f t="shared" si="68"/>
        <v>8</v>
      </c>
      <c r="I30" s="4">
        <f t="shared" si="41"/>
        <v>43889</v>
      </c>
      <c r="J30" s="8"/>
      <c r="K30" s="16">
        <f t="shared" si="2"/>
        <v>0</v>
      </c>
      <c r="L30" s="16">
        <f t="shared" si="3"/>
        <v>0</v>
      </c>
      <c r="M30" s="16">
        <f t="shared" si="4"/>
        <v>0</v>
      </c>
      <c r="N30" s="16">
        <f t="shared" si="42"/>
        <v>0</v>
      </c>
      <c r="O30" s="16">
        <f t="shared" si="5"/>
        <v>4</v>
      </c>
      <c r="P30" s="14">
        <f t="shared" si="43"/>
        <v>43918</v>
      </c>
      <c r="Q30" s="15"/>
      <c r="R30" s="16">
        <f t="shared" si="6"/>
        <v>0</v>
      </c>
      <c r="S30" s="16">
        <f t="shared" si="7"/>
        <v>0</v>
      </c>
      <c r="T30" s="16">
        <f t="shared" si="8"/>
        <v>0</v>
      </c>
      <c r="U30" s="16">
        <f t="shared" si="44"/>
        <v>0</v>
      </c>
      <c r="V30" s="16">
        <f t="shared" si="45"/>
        <v>0</v>
      </c>
      <c r="W30" s="4">
        <f t="shared" si="46"/>
        <v>43949</v>
      </c>
      <c r="X30" s="8"/>
      <c r="Y30" s="16">
        <f t="shared" si="9"/>
        <v>0</v>
      </c>
      <c r="Z30" s="16">
        <f t="shared" si="10"/>
        <v>0</v>
      </c>
      <c r="AA30" s="16">
        <f t="shared" si="11"/>
        <v>0</v>
      </c>
      <c r="AB30" s="16">
        <f t="shared" si="69"/>
        <v>0</v>
      </c>
      <c r="AC30" s="16">
        <f t="shared" si="47"/>
        <v>8</v>
      </c>
      <c r="AD30" s="4">
        <f t="shared" si="48"/>
        <v>43979</v>
      </c>
      <c r="AE30" s="8"/>
      <c r="AF30" s="16">
        <f t="shared" si="12"/>
        <v>0</v>
      </c>
      <c r="AG30" s="16">
        <f t="shared" si="13"/>
        <v>0</v>
      </c>
      <c r="AH30" s="16">
        <f t="shared" si="14"/>
        <v>0</v>
      </c>
      <c r="AI30" s="16">
        <f t="shared" si="70"/>
        <v>0</v>
      </c>
      <c r="AJ30" s="16">
        <f t="shared" si="49"/>
        <v>8</v>
      </c>
      <c r="AK30" s="14">
        <f t="shared" si="50"/>
        <v>44010</v>
      </c>
      <c r="AL30" s="15"/>
      <c r="AM30" s="16">
        <f t="shared" si="15"/>
        <v>0</v>
      </c>
      <c r="AN30" s="16">
        <f t="shared" si="16"/>
        <v>0</v>
      </c>
      <c r="AO30" s="16">
        <f t="shared" si="17"/>
        <v>0</v>
      </c>
      <c r="AP30" s="16">
        <f t="shared" si="51"/>
        <v>0</v>
      </c>
      <c r="AQ30" s="16">
        <f t="shared" si="52"/>
        <v>0</v>
      </c>
      <c r="AR30" s="4">
        <f t="shared" si="53"/>
        <v>44040</v>
      </c>
      <c r="AS30" s="8"/>
      <c r="AT30" s="16">
        <f t="shared" si="18"/>
        <v>0</v>
      </c>
      <c r="AU30" s="16">
        <f t="shared" si="19"/>
        <v>0</v>
      </c>
      <c r="AV30" s="16">
        <f t="shared" si="20"/>
        <v>0</v>
      </c>
      <c r="AW30" s="16">
        <f t="shared" si="71"/>
        <v>0</v>
      </c>
      <c r="AX30" s="16">
        <f t="shared" si="54"/>
        <v>8</v>
      </c>
      <c r="AY30" s="4">
        <f t="shared" si="55"/>
        <v>44071</v>
      </c>
      <c r="AZ30" s="8"/>
      <c r="BA30" s="16">
        <f t="shared" si="21"/>
        <v>0</v>
      </c>
      <c r="BB30" s="16">
        <f t="shared" si="22"/>
        <v>0</v>
      </c>
      <c r="BC30" s="16">
        <f t="shared" si="23"/>
        <v>0</v>
      </c>
      <c r="BD30" s="16">
        <f t="shared" si="56"/>
        <v>0</v>
      </c>
      <c r="BE30" s="16">
        <f t="shared" si="57"/>
        <v>4</v>
      </c>
      <c r="BF30" s="4">
        <f t="shared" si="58"/>
        <v>44102</v>
      </c>
      <c r="BG30" s="8"/>
      <c r="BH30" s="16">
        <f t="shared" si="24"/>
        <v>0</v>
      </c>
      <c r="BI30" s="16">
        <f t="shared" si="25"/>
        <v>0</v>
      </c>
      <c r="BJ30" s="16">
        <f t="shared" si="26"/>
        <v>0</v>
      </c>
      <c r="BK30" s="16">
        <f t="shared" si="27"/>
        <v>0</v>
      </c>
      <c r="BL30" s="16">
        <f t="shared" si="59"/>
        <v>7</v>
      </c>
      <c r="BM30" s="4">
        <f t="shared" si="60"/>
        <v>44132</v>
      </c>
      <c r="BN30" s="8"/>
      <c r="BO30" s="16">
        <f t="shared" si="28"/>
        <v>0</v>
      </c>
      <c r="BP30" s="16">
        <f t="shared" si="29"/>
        <v>0</v>
      </c>
      <c r="BQ30" s="16">
        <f t="shared" si="30"/>
        <v>0</v>
      </c>
      <c r="BR30" s="16">
        <f t="shared" si="61"/>
        <v>0</v>
      </c>
      <c r="BS30" s="16">
        <f t="shared" si="62"/>
        <v>8</v>
      </c>
      <c r="BT30" s="14">
        <f t="shared" si="63"/>
        <v>44163</v>
      </c>
      <c r="BU30" s="15"/>
      <c r="BV30" s="16">
        <f t="shared" si="31"/>
        <v>0</v>
      </c>
      <c r="BW30" s="16">
        <f t="shared" si="32"/>
        <v>0</v>
      </c>
      <c r="BX30" s="16">
        <f t="shared" si="33"/>
        <v>0</v>
      </c>
      <c r="BY30" s="16">
        <f t="shared" si="34"/>
        <v>0</v>
      </c>
      <c r="BZ30" s="16">
        <f t="shared" si="64"/>
        <v>0</v>
      </c>
      <c r="CA30" s="4">
        <f t="shared" si="65"/>
        <v>44193</v>
      </c>
      <c r="CB30" s="8" t="s">
        <v>33</v>
      </c>
      <c r="CC30" s="16">
        <f t="shared" si="35"/>
        <v>0</v>
      </c>
      <c r="CD30" s="16">
        <f t="shared" si="36"/>
        <v>0</v>
      </c>
      <c r="CE30" s="16">
        <f t="shared" si="37"/>
        <v>0</v>
      </c>
      <c r="CF30" s="16">
        <f t="shared" si="38"/>
        <v>0</v>
      </c>
      <c r="CG30" s="16">
        <f t="shared" si="66"/>
        <v>7</v>
      </c>
    </row>
    <row r="31" spans="2:85" ht="21" customHeight="1" x14ac:dyDescent="0.2">
      <c r="B31" s="4">
        <f t="shared" si="39"/>
        <v>43859</v>
      </c>
      <c r="C31" s="8"/>
      <c r="D31" s="16">
        <f t="shared" si="0"/>
        <v>0</v>
      </c>
      <c r="E31" s="16">
        <f t="shared" si="1"/>
        <v>0</v>
      </c>
      <c r="F31" s="16">
        <f t="shared" si="40"/>
        <v>0</v>
      </c>
      <c r="G31" s="16">
        <f t="shared" si="67"/>
        <v>0</v>
      </c>
      <c r="H31" s="16">
        <f t="shared" si="68"/>
        <v>8</v>
      </c>
      <c r="I31" s="14">
        <f>I30+1</f>
        <v>43890</v>
      </c>
      <c r="J31" s="15"/>
      <c r="K31" s="16">
        <f t="shared" si="2"/>
        <v>0</v>
      </c>
      <c r="L31" s="16">
        <f t="shared" si="3"/>
        <v>0</v>
      </c>
      <c r="M31" s="16">
        <f t="shared" si="4"/>
        <v>0</v>
      </c>
      <c r="N31" s="16">
        <f t="shared" si="42"/>
        <v>0</v>
      </c>
      <c r="O31" s="16">
        <f t="shared" si="5"/>
        <v>0</v>
      </c>
      <c r="P31" s="14">
        <f t="shared" si="43"/>
        <v>43919</v>
      </c>
      <c r="Q31" s="15"/>
      <c r="R31" s="16">
        <f t="shared" si="6"/>
        <v>0</v>
      </c>
      <c r="S31" s="16">
        <f t="shared" si="7"/>
        <v>0</v>
      </c>
      <c r="T31" s="16">
        <f t="shared" si="8"/>
        <v>0</v>
      </c>
      <c r="U31" s="16">
        <f t="shared" si="44"/>
        <v>0</v>
      </c>
      <c r="V31" s="16">
        <f t="shared" si="45"/>
        <v>0</v>
      </c>
      <c r="W31" s="4">
        <f t="shared" si="46"/>
        <v>43950</v>
      </c>
      <c r="X31" s="8"/>
      <c r="Y31" s="16">
        <f t="shared" si="9"/>
        <v>0</v>
      </c>
      <c r="Z31" s="16">
        <f t="shared" si="10"/>
        <v>0</v>
      </c>
      <c r="AA31" s="16">
        <f t="shared" si="11"/>
        <v>0</v>
      </c>
      <c r="AB31" s="16">
        <f t="shared" si="69"/>
        <v>0</v>
      </c>
      <c r="AC31" s="16">
        <f t="shared" si="47"/>
        <v>8</v>
      </c>
      <c r="AD31" s="4">
        <f t="shared" si="48"/>
        <v>43980</v>
      </c>
      <c r="AE31" s="8"/>
      <c r="AF31" s="16">
        <f t="shared" si="12"/>
        <v>0</v>
      </c>
      <c r="AG31" s="16">
        <f t="shared" si="13"/>
        <v>0</v>
      </c>
      <c r="AH31" s="16">
        <f t="shared" si="14"/>
        <v>0</v>
      </c>
      <c r="AI31" s="16">
        <f t="shared" si="70"/>
        <v>0</v>
      </c>
      <c r="AJ31" s="16">
        <f t="shared" si="49"/>
        <v>4</v>
      </c>
      <c r="AK31" s="4">
        <f t="shared" si="50"/>
        <v>44011</v>
      </c>
      <c r="AL31" s="8"/>
      <c r="AM31" s="16">
        <f t="shared" si="15"/>
        <v>0</v>
      </c>
      <c r="AN31" s="16">
        <f t="shared" si="16"/>
        <v>0</v>
      </c>
      <c r="AO31" s="16">
        <f t="shared" si="17"/>
        <v>0</v>
      </c>
      <c r="AP31" s="16">
        <f t="shared" si="51"/>
        <v>0</v>
      </c>
      <c r="AQ31" s="16">
        <f t="shared" si="52"/>
        <v>7</v>
      </c>
      <c r="AR31" s="4">
        <f t="shared" si="53"/>
        <v>44041</v>
      </c>
      <c r="AS31" s="8"/>
      <c r="AT31" s="16">
        <f t="shared" si="18"/>
        <v>0</v>
      </c>
      <c r="AU31" s="16">
        <f t="shared" si="19"/>
        <v>0</v>
      </c>
      <c r="AV31" s="16">
        <f t="shared" si="20"/>
        <v>0</v>
      </c>
      <c r="AW31" s="16">
        <f t="shared" si="71"/>
        <v>0</v>
      </c>
      <c r="AX31" s="16">
        <f t="shared" si="54"/>
        <v>8</v>
      </c>
      <c r="AY31" s="14">
        <f t="shared" si="55"/>
        <v>44072</v>
      </c>
      <c r="AZ31" s="15"/>
      <c r="BA31" s="16">
        <f t="shared" si="21"/>
        <v>0</v>
      </c>
      <c r="BB31" s="16">
        <f t="shared" si="22"/>
        <v>0</v>
      </c>
      <c r="BC31" s="16">
        <f t="shared" si="23"/>
        <v>0</v>
      </c>
      <c r="BD31" s="16">
        <f t="shared" si="56"/>
        <v>0</v>
      </c>
      <c r="BE31" s="16">
        <f t="shared" si="57"/>
        <v>0</v>
      </c>
      <c r="BF31" s="4">
        <f t="shared" si="58"/>
        <v>44103</v>
      </c>
      <c r="BG31" s="8"/>
      <c r="BH31" s="16">
        <f t="shared" si="24"/>
        <v>0</v>
      </c>
      <c r="BI31" s="16">
        <f t="shared" si="25"/>
        <v>0</v>
      </c>
      <c r="BJ31" s="16">
        <f t="shared" si="26"/>
        <v>0</v>
      </c>
      <c r="BK31" s="16">
        <f t="shared" si="27"/>
        <v>0</v>
      </c>
      <c r="BL31" s="16">
        <f t="shared" si="59"/>
        <v>8</v>
      </c>
      <c r="BM31" s="4">
        <f t="shared" si="60"/>
        <v>44133</v>
      </c>
      <c r="BN31" s="8"/>
      <c r="BO31" s="16">
        <f t="shared" si="28"/>
        <v>0</v>
      </c>
      <c r="BP31" s="16">
        <f t="shared" si="29"/>
        <v>0</v>
      </c>
      <c r="BQ31" s="16">
        <f t="shared" si="30"/>
        <v>0</v>
      </c>
      <c r="BR31" s="16">
        <f t="shared" si="61"/>
        <v>0</v>
      </c>
      <c r="BS31" s="16">
        <f t="shared" si="62"/>
        <v>8</v>
      </c>
      <c r="BT31" s="14">
        <f t="shared" si="63"/>
        <v>44164</v>
      </c>
      <c r="BU31" s="15"/>
      <c r="BV31" s="16">
        <f t="shared" si="31"/>
        <v>0</v>
      </c>
      <c r="BW31" s="16">
        <f t="shared" si="32"/>
        <v>0</v>
      </c>
      <c r="BX31" s="16">
        <f t="shared" si="33"/>
        <v>0</v>
      </c>
      <c r="BY31" s="16">
        <f t="shared" si="34"/>
        <v>0</v>
      </c>
      <c r="BZ31" s="16">
        <f t="shared" si="64"/>
        <v>0</v>
      </c>
      <c r="CA31" s="4">
        <f t="shared" si="65"/>
        <v>44194</v>
      </c>
      <c r="CB31" s="8" t="s">
        <v>33</v>
      </c>
      <c r="CC31" s="16">
        <f t="shared" si="35"/>
        <v>0</v>
      </c>
      <c r="CD31" s="16">
        <f t="shared" si="36"/>
        <v>0</v>
      </c>
      <c r="CE31" s="16">
        <f t="shared" si="37"/>
        <v>0</v>
      </c>
      <c r="CF31" s="16">
        <f t="shared" si="38"/>
        <v>0</v>
      </c>
      <c r="CG31" s="16">
        <f t="shared" si="66"/>
        <v>8</v>
      </c>
    </row>
    <row r="32" spans="2:85" ht="21" customHeight="1" x14ac:dyDescent="0.2">
      <c r="B32" s="4">
        <f t="shared" si="39"/>
        <v>43860</v>
      </c>
      <c r="C32" s="8"/>
      <c r="D32" s="16">
        <f t="shared" si="0"/>
        <v>0</v>
      </c>
      <c r="E32" s="16">
        <f t="shared" si="1"/>
        <v>0</v>
      </c>
      <c r="F32" s="16">
        <f t="shared" si="40"/>
        <v>0</v>
      </c>
      <c r="G32" s="16">
        <f t="shared" si="67"/>
        <v>0</v>
      </c>
      <c r="H32" s="16">
        <f t="shared" si="68"/>
        <v>8</v>
      </c>
      <c r="I32" s="4"/>
      <c r="J32" s="8"/>
      <c r="K32" s="16">
        <f t="shared" si="2"/>
        <v>0</v>
      </c>
      <c r="L32" s="16">
        <f t="shared" si="3"/>
        <v>0</v>
      </c>
      <c r="M32" s="16">
        <f t="shared" si="4"/>
        <v>0</v>
      </c>
      <c r="N32" s="16">
        <f t="shared" si="42"/>
        <v>0</v>
      </c>
      <c r="O32" s="16">
        <f t="shared" si="5"/>
        <v>0</v>
      </c>
      <c r="P32" s="4">
        <f t="shared" si="43"/>
        <v>43920</v>
      </c>
      <c r="Q32" s="8"/>
      <c r="R32" s="16">
        <f t="shared" si="6"/>
        <v>0</v>
      </c>
      <c r="S32" s="16">
        <f t="shared" si="7"/>
        <v>0</v>
      </c>
      <c r="T32" s="16">
        <f t="shared" si="8"/>
        <v>0</v>
      </c>
      <c r="U32" s="16">
        <f t="shared" si="44"/>
        <v>0</v>
      </c>
      <c r="V32" s="16">
        <f t="shared" si="45"/>
        <v>7</v>
      </c>
      <c r="W32" s="4">
        <f t="shared" si="46"/>
        <v>43951</v>
      </c>
      <c r="X32" s="8"/>
      <c r="Y32" s="16">
        <f t="shared" si="9"/>
        <v>0</v>
      </c>
      <c r="Z32" s="16">
        <f t="shared" si="10"/>
        <v>0</v>
      </c>
      <c r="AA32" s="16">
        <f t="shared" si="11"/>
        <v>0</v>
      </c>
      <c r="AB32" s="16">
        <f t="shared" si="69"/>
        <v>0</v>
      </c>
      <c r="AC32" s="16">
        <f t="shared" si="47"/>
        <v>8</v>
      </c>
      <c r="AD32" s="14">
        <f t="shared" si="48"/>
        <v>43981</v>
      </c>
      <c r="AE32" s="15"/>
      <c r="AF32" s="16">
        <f t="shared" si="12"/>
        <v>0</v>
      </c>
      <c r="AG32" s="16">
        <f t="shared" si="13"/>
        <v>0</v>
      </c>
      <c r="AH32" s="16">
        <f t="shared" si="14"/>
        <v>0</v>
      </c>
      <c r="AI32" s="16">
        <f t="shared" si="70"/>
        <v>0</v>
      </c>
      <c r="AJ32" s="16">
        <f t="shared" si="49"/>
        <v>0</v>
      </c>
      <c r="AK32" s="4">
        <f t="shared" si="50"/>
        <v>44012</v>
      </c>
      <c r="AL32" s="8"/>
      <c r="AM32" s="16">
        <f t="shared" si="15"/>
        <v>0</v>
      </c>
      <c r="AN32" s="16">
        <f t="shared" si="16"/>
        <v>0</v>
      </c>
      <c r="AO32" s="16">
        <f t="shared" si="17"/>
        <v>0</v>
      </c>
      <c r="AP32" s="16">
        <f t="shared" si="51"/>
        <v>0</v>
      </c>
      <c r="AQ32" s="16">
        <f t="shared" si="52"/>
        <v>8</v>
      </c>
      <c r="AR32" s="4">
        <f t="shared" si="53"/>
        <v>44042</v>
      </c>
      <c r="AS32" s="8"/>
      <c r="AT32" s="16">
        <f t="shared" si="18"/>
        <v>0</v>
      </c>
      <c r="AU32" s="16">
        <f t="shared" si="19"/>
        <v>0</v>
      </c>
      <c r="AV32" s="16">
        <f t="shared" si="20"/>
        <v>0</v>
      </c>
      <c r="AW32" s="16">
        <f t="shared" si="71"/>
        <v>0</v>
      </c>
      <c r="AX32" s="16">
        <f t="shared" si="54"/>
        <v>8</v>
      </c>
      <c r="AY32" s="14">
        <f t="shared" si="55"/>
        <v>44073</v>
      </c>
      <c r="AZ32" s="15"/>
      <c r="BA32" s="16">
        <f t="shared" si="21"/>
        <v>0</v>
      </c>
      <c r="BB32" s="16">
        <f t="shared" si="22"/>
        <v>0</v>
      </c>
      <c r="BC32" s="16">
        <f t="shared" si="23"/>
        <v>0</v>
      </c>
      <c r="BD32" s="16">
        <f t="shared" si="56"/>
        <v>0</v>
      </c>
      <c r="BE32" s="16">
        <f t="shared" si="57"/>
        <v>0</v>
      </c>
      <c r="BF32" s="4">
        <f t="shared" si="58"/>
        <v>44104</v>
      </c>
      <c r="BG32" s="8"/>
      <c r="BH32" s="16">
        <f t="shared" si="24"/>
        <v>0</v>
      </c>
      <c r="BI32" s="16">
        <f t="shared" si="25"/>
        <v>0</v>
      </c>
      <c r="BJ32" s="16">
        <f t="shared" si="26"/>
        <v>0</v>
      </c>
      <c r="BK32" s="16">
        <f t="shared" si="27"/>
        <v>0</v>
      </c>
      <c r="BL32" s="16">
        <f t="shared" si="59"/>
        <v>8</v>
      </c>
      <c r="BM32" s="4">
        <f t="shared" si="60"/>
        <v>44134</v>
      </c>
      <c r="BN32" s="8"/>
      <c r="BO32" s="16">
        <f t="shared" si="28"/>
        <v>0</v>
      </c>
      <c r="BP32" s="16">
        <f t="shared" si="29"/>
        <v>0</v>
      </c>
      <c r="BQ32" s="16">
        <f t="shared" si="30"/>
        <v>0</v>
      </c>
      <c r="BR32" s="16">
        <f t="shared" si="61"/>
        <v>0</v>
      </c>
      <c r="BS32" s="16">
        <f t="shared" si="62"/>
        <v>4</v>
      </c>
      <c r="BT32" s="4">
        <f t="shared" si="63"/>
        <v>44165</v>
      </c>
      <c r="BU32" s="8"/>
      <c r="BV32" s="16">
        <f t="shared" si="31"/>
        <v>0</v>
      </c>
      <c r="BW32" s="16">
        <f t="shared" si="32"/>
        <v>0</v>
      </c>
      <c r="BX32" s="16">
        <f t="shared" si="33"/>
        <v>0</v>
      </c>
      <c r="BY32" s="16">
        <f t="shared" si="34"/>
        <v>0</v>
      </c>
      <c r="BZ32" s="16">
        <f t="shared" si="64"/>
        <v>7</v>
      </c>
      <c r="CA32" s="4">
        <f t="shared" si="65"/>
        <v>44195</v>
      </c>
      <c r="CB32" s="8" t="s">
        <v>33</v>
      </c>
      <c r="CC32" s="16">
        <f t="shared" si="35"/>
        <v>0</v>
      </c>
      <c r="CD32" s="16">
        <f t="shared" si="36"/>
        <v>0</v>
      </c>
      <c r="CE32" s="16">
        <f t="shared" si="37"/>
        <v>0</v>
      </c>
      <c r="CF32" s="16">
        <f t="shared" si="38"/>
        <v>0</v>
      </c>
      <c r="CG32" s="16">
        <f t="shared" si="66"/>
        <v>8</v>
      </c>
    </row>
    <row r="33" spans="1:85" ht="21" customHeight="1" x14ac:dyDescent="0.2">
      <c r="B33" s="4">
        <f t="shared" si="39"/>
        <v>43861</v>
      </c>
      <c r="C33" s="8"/>
      <c r="D33" s="16">
        <f t="shared" si="0"/>
        <v>0</v>
      </c>
      <c r="E33" s="16">
        <f t="shared" si="1"/>
        <v>0</v>
      </c>
      <c r="F33" s="16">
        <f t="shared" si="40"/>
        <v>0</v>
      </c>
      <c r="G33" s="16">
        <f t="shared" si="67"/>
        <v>0</v>
      </c>
      <c r="H33" s="16">
        <f t="shared" si="68"/>
        <v>4</v>
      </c>
      <c r="I33" s="4"/>
      <c r="J33" s="21"/>
      <c r="K33" s="16">
        <f t="shared" si="2"/>
        <v>0</v>
      </c>
      <c r="L33" s="16">
        <f t="shared" si="3"/>
        <v>0</v>
      </c>
      <c r="M33" s="16">
        <f t="shared" si="4"/>
        <v>0</v>
      </c>
      <c r="N33" s="16">
        <f t="shared" si="42"/>
        <v>0</v>
      </c>
      <c r="O33" s="16">
        <f t="shared" si="5"/>
        <v>0</v>
      </c>
      <c r="P33" s="4">
        <f t="shared" si="43"/>
        <v>43921</v>
      </c>
      <c r="Q33" s="8"/>
      <c r="R33" s="16">
        <f t="shared" si="6"/>
        <v>0</v>
      </c>
      <c r="S33" s="16">
        <f t="shared" si="7"/>
        <v>0</v>
      </c>
      <c r="T33" s="16">
        <f t="shared" si="8"/>
        <v>0</v>
      </c>
      <c r="U33" s="16">
        <f t="shared" si="44"/>
        <v>0</v>
      </c>
      <c r="V33" s="16">
        <f t="shared" si="45"/>
        <v>8</v>
      </c>
      <c r="W33" s="4"/>
      <c r="X33" s="8"/>
      <c r="Y33" s="16">
        <f t="shared" si="9"/>
        <v>0</v>
      </c>
      <c r="Z33" s="16">
        <f t="shared" si="10"/>
        <v>0</v>
      </c>
      <c r="AA33" s="16">
        <f t="shared" si="11"/>
        <v>0</v>
      </c>
      <c r="AB33" s="16">
        <f t="shared" si="69"/>
        <v>0</v>
      </c>
      <c r="AC33" s="16">
        <f t="shared" si="47"/>
        <v>0</v>
      </c>
      <c r="AD33" s="14">
        <f t="shared" si="48"/>
        <v>43982</v>
      </c>
      <c r="AE33" s="15"/>
      <c r="AF33" s="16">
        <f t="shared" si="12"/>
        <v>0</v>
      </c>
      <c r="AG33" s="16">
        <f t="shared" si="13"/>
        <v>0</v>
      </c>
      <c r="AH33" s="16">
        <f t="shared" si="14"/>
        <v>0</v>
      </c>
      <c r="AI33" s="16">
        <f t="shared" si="70"/>
        <v>0</v>
      </c>
      <c r="AJ33" s="16">
        <f t="shared" si="49"/>
        <v>0</v>
      </c>
      <c r="AK33" s="4"/>
      <c r="AL33" s="8"/>
      <c r="AM33" s="16">
        <f t="shared" si="15"/>
        <v>0</v>
      </c>
      <c r="AN33" s="16">
        <f t="shared" si="16"/>
        <v>0</v>
      </c>
      <c r="AO33" s="16">
        <f t="shared" si="17"/>
        <v>0</v>
      </c>
      <c r="AP33" s="16">
        <f t="shared" si="51"/>
        <v>0</v>
      </c>
      <c r="AQ33" s="16">
        <f t="shared" si="52"/>
        <v>0</v>
      </c>
      <c r="AR33" s="4">
        <f t="shared" si="53"/>
        <v>44043</v>
      </c>
      <c r="AS33" s="8"/>
      <c r="AT33" s="16">
        <f t="shared" si="18"/>
        <v>0</v>
      </c>
      <c r="AU33" s="16">
        <f t="shared" si="19"/>
        <v>0</v>
      </c>
      <c r="AV33" s="16">
        <f t="shared" si="20"/>
        <v>0</v>
      </c>
      <c r="AW33" s="16">
        <f t="shared" si="71"/>
        <v>0</v>
      </c>
      <c r="AX33" s="16">
        <f t="shared" si="54"/>
        <v>4</v>
      </c>
      <c r="AY33" s="4">
        <f t="shared" si="55"/>
        <v>44074</v>
      </c>
      <c r="AZ33" s="8"/>
      <c r="BA33" s="16">
        <f t="shared" si="21"/>
        <v>0</v>
      </c>
      <c r="BB33" s="16">
        <f t="shared" si="22"/>
        <v>0</v>
      </c>
      <c r="BC33" s="16">
        <f t="shared" si="23"/>
        <v>0</v>
      </c>
      <c r="BD33" s="16">
        <f t="shared" si="56"/>
        <v>0</v>
      </c>
      <c r="BE33" s="16">
        <f t="shared" si="57"/>
        <v>7</v>
      </c>
      <c r="BF33" s="4"/>
      <c r="BG33" s="8"/>
      <c r="BH33" s="16">
        <f t="shared" si="24"/>
        <v>0</v>
      </c>
      <c r="BI33" s="16">
        <f t="shared" si="25"/>
        <v>0</v>
      </c>
      <c r="BJ33" s="16">
        <f t="shared" si="26"/>
        <v>0</v>
      </c>
      <c r="BK33" s="16">
        <f t="shared" si="27"/>
        <v>0</v>
      </c>
      <c r="BL33" s="16">
        <f t="shared" si="59"/>
        <v>0</v>
      </c>
      <c r="BM33" s="14">
        <f t="shared" si="60"/>
        <v>44135</v>
      </c>
      <c r="BN33" s="15"/>
      <c r="BO33" s="16">
        <f t="shared" si="28"/>
        <v>0</v>
      </c>
      <c r="BP33" s="16">
        <f t="shared" si="29"/>
        <v>0</v>
      </c>
      <c r="BQ33" s="16">
        <f t="shared" si="30"/>
        <v>0</v>
      </c>
      <c r="BR33" s="16">
        <f t="shared" si="61"/>
        <v>0</v>
      </c>
      <c r="BS33" s="16">
        <f t="shared" si="62"/>
        <v>0</v>
      </c>
      <c r="BT33" s="4"/>
      <c r="BU33" s="8"/>
      <c r="BV33" s="16">
        <f t="shared" si="31"/>
        <v>0</v>
      </c>
      <c r="BW33" s="16">
        <f t="shared" si="32"/>
        <v>0</v>
      </c>
      <c r="BX33" s="16">
        <f t="shared" si="33"/>
        <v>0</v>
      </c>
      <c r="BY33" s="16">
        <f t="shared" si="34"/>
        <v>0</v>
      </c>
      <c r="BZ33" s="16">
        <f t="shared" si="64"/>
        <v>0</v>
      </c>
      <c r="CA33" s="4">
        <f t="shared" si="65"/>
        <v>44196</v>
      </c>
      <c r="CB33" s="8" t="s">
        <v>33</v>
      </c>
      <c r="CC33" s="16">
        <f t="shared" si="35"/>
        <v>0</v>
      </c>
      <c r="CD33" s="16">
        <f t="shared" si="36"/>
        <v>0</v>
      </c>
      <c r="CE33" s="16">
        <f t="shared" si="37"/>
        <v>0</v>
      </c>
      <c r="CF33" s="16">
        <f t="shared" si="38"/>
        <v>0</v>
      </c>
      <c r="CG33" s="16">
        <f t="shared" si="66"/>
        <v>8</v>
      </c>
    </row>
    <row r="34" spans="1:85" ht="21" customHeight="1" x14ac:dyDescent="0.2">
      <c r="A34" s="16" t="s">
        <v>15</v>
      </c>
      <c r="B34" s="3">
        <f>G34/7</f>
        <v>0</v>
      </c>
      <c r="C34" s="16"/>
      <c r="D34" s="2">
        <f>SUM(D3:D33)</f>
        <v>0</v>
      </c>
      <c r="E34" s="2">
        <f>SUM(E3:E33)</f>
        <v>0</v>
      </c>
      <c r="F34" s="2">
        <f>SUM(F3:F33)</f>
        <v>0</v>
      </c>
      <c r="G34" s="28">
        <f>G35+G36</f>
        <v>0</v>
      </c>
      <c r="H34" s="16"/>
      <c r="I34" s="3">
        <f>N34/7</f>
        <v>0</v>
      </c>
      <c r="J34" s="16"/>
      <c r="K34" s="2">
        <f>SUM(K3:K33)</f>
        <v>0</v>
      </c>
      <c r="L34" s="2">
        <f>SUM(L3:L33)</f>
        <v>0</v>
      </c>
      <c r="M34" s="2">
        <f>SUM(M3:M33)</f>
        <v>0</v>
      </c>
      <c r="N34" s="18">
        <f>N35+N36</f>
        <v>0</v>
      </c>
      <c r="O34" s="16"/>
      <c r="P34" s="3">
        <f>U34/7</f>
        <v>0</v>
      </c>
      <c r="Q34" s="16"/>
      <c r="R34" s="2">
        <f>SUM(R3:R33)</f>
        <v>0</v>
      </c>
      <c r="S34" s="2">
        <f>SUM(S3:S33)</f>
        <v>0</v>
      </c>
      <c r="T34" s="2">
        <f>SUM(T3:T33)</f>
        <v>0</v>
      </c>
      <c r="U34" s="18">
        <f>U35+U36</f>
        <v>0</v>
      </c>
      <c r="V34" s="16"/>
      <c r="W34" s="3">
        <f>AB34/7</f>
        <v>0</v>
      </c>
      <c r="X34" s="16"/>
      <c r="Y34" s="2">
        <f>SUM(Y3:Y33)</f>
        <v>0</v>
      </c>
      <c r="Z34" s="2">
        <f>SUM(Z3:Z33)</f>
        <v>0</v>
      </c>
      <c r="AA34" s="2">
        <f>SUM(AA3:AA33)</f>
        <v>0</v>
      </c>
      <c r="AB34" s="18">
        <f>AB35+AB36</f>
        <v>0</v>
      </c>
      <c r="AC34" s="16"/>
      <c r="AD34" s="3">
        <f>AI34/7</f>
        <v>0</v>
      </c>
      <c r="AE34" s="16"/>
      <c r="AF34" s="2">
        <f>SUM(AF3:AF33)</f>
        <v>0</v>
      </c>
      <c r="AG34" s="2">
        <f>SUM(AG3:AG33)</f>
        <v>0</v>
      </c>
      <c r="AH34" s="2">
        <f>SUM(AH3:AH33)</f>
        <v>0</v>
      </c>
      <c r="AI34" s="18">
        <f>AI35+AI36</f>
        <v>0</v>
      </c>
      <c r="AJ34" s="16"/>
      <c r="AK34" s="3">
        <f>AP34/7</f>
        <v>0</v>
      </c>
      <c r="AL34" s="16"/>
      <c r="AM34" s="2">
        <f>SUM(AM3:AM33)</f>
        <v>0</v>
      </c>
      <c r="AN34" s="2">
        <f>SUM(AN3:AN33)</f>
        <v>0</v>
      </c>
      <c r="AO34" s="2">
        <f>SUM(AO3:AO33)</f>
        <v>0</v>
      </c>
      <c r="AP34" s="18">
        <f>AP35+AP36</f>
        <v>0</v>
      </c>
      <c r="AQ34" s="16"/>
      <c r="AR34" s="3">
        <f>AW34/7</f>
        <v>0</v>
      </c>
      <c r="AS34" s="16"/>
      <c r="AT34" s="2">
        <f>SUM(AT3:AT33)</f>
        <v>0</v>
      </c>
      <c r="AU34" s="2">
        <f>SUM(AU3:AU33)</f>
        <v>0</v>
      </c>
      <c r="AV34" s="2">
        <f>SUM(AV3:AV33)</f>
        <v>0</v>
      </c>
      <c r="AW34" s="18">
        <f>AW35+AW36</f>
        <v>0</v>
      </c>
      <c r="AX34" s="16"/>
      <c r="AY34" s="3">
        <f>BD34/7</f>
        <v>0</v>
      </c>
      <c r="AZ34" s="16"/>
      <c r="BA34" s="2">
        <f>SUM(BA3:BA33)</f>
        <v>0</v>
      </c>
      <c r="BB34" s="2">
        <f>SUM(BB3:BB33)</f>
        <v>0</v>
      </c>
      <c r="BC34" s="2">
        <f>SUM(BC3:BC33)</f>
        <v>0</v>
      </c>
      <c r="BD34" s="18">
        <f>BD35+BD36</f>
        <v>0</v>
      </c>
      <c r="BE34" s="16"/>
      <c r="BF34" s="3">
        <f>BK34/7</f>
        <v>0</v>
      </c>
      <c r="BG34" s="16"/>
      <c r="BH34" s="2">
        <f>SUM(BH3:BH33)</f>
        <v>0</v>
      </c>
      <c r="BI34" s="2">
        <f>SUM(BI3:BI33)</f>
        <v>0</v>
      </c>
      <c r="BJ34" s="2">
        <f>SUM(BJ3:BJ33)</f>
        <v>0</v>
      </c>
      <c r="BK34" s="18">
        <f>BK35+BK36</f>
        <v>0</v>
      </c>
      <c r="BL34" s="16"/>
      <c r="BM34" s="3">
        <f>BR34/7</f>
        <v>0</v>
      </c>
      <c r="BN34" s="16"/>
      <c r="BO34" s="2">
        <f>SUM(BO3:BO33)</f>
        <v>0</v>
      </c>
      <c r="BP34" s="2">
        <f>SUM(BP3:BP33)</f>
        <v>0</v>
      </c>
      <c r="BQ34" s="2">
        <f>SUM(BQ3:BQ33)</f>
        <v>0</v>
      </c>
      <c r="BR34" s="18">
        <f>BR35+BR36</f>
        <v>0</v>
      </c>
      <c r="BS34" s="16"/>
      <c r="BT34" s="3">
        <f>BY34/7</f>
        <v>0</v>
      </c>
      <c r="BU34" s="16"/>
      <c r="BV34" s="2">
        <f>SUM(BV3:BV33)</f>
        <v>0</v>
      </c>
      <c r="BW34" s="2">
        <f>SUM(BW3:BW33)</f>
        <v>0</v>
      </c>
      <c r="BX34" s="2">
        <f>SUM(BX3:BX33)</f>
        <v>0</v>
      </c>
      <c r="BY34" s="18">
        <f>BY35+BY36</f>
        <v>0</v>
      </c>
      <c r="BZ34" s="16"/>
      <c r="CA34" s="3">
        <f>CF34/7</f>
        <v>0</v>
      </c>
      <c r="CB34" s="16"/>
      <c r="CC34" s="2">
        <f>SUM(CC3:CC33)</f>
        <v>0</v>
      </c>
      <c r="CD34" s="2">
        <f>SUM(CD3:CD33)</f>
        <v>0</v>
      </c>
      <c r="CE34" s="2">
        <f>SUM(CE3:CE33)</f>
        <v>0</v>
      </c>
      <c r="CF34" s="18">
        <f>CF35+CF36</f>
        <v>0</v>
      </c>
    </row>
    <row r="35" spans="1:85" ht="21" customHeight="1" x14ac:dyDescent="0.2">
      <c r="A35" s="16" t="s">
        <v>16</v>
      </c>
      <c r="B35" s="3">
        <f>G35/7</f>
        <v>0</v>
      </c>
      <c r="C35" s="16"/>
      <c r="D35" s="2"/>
      <c r="E35" s="2"/>
      <c r="F35" s="2"/>
      <c r="G35" s="18">
        <f>D34</f>
        <v>0</v>
      </c>
      <c r="H35" s="16"/>
      <c r="I35" s="3">
        <f>N35/7</f>
        <v>0</v>
      </c>
      <c r="J35" s="16"/>
      <c r="K35" s="2"/>
      <c r="L35" s="2"/>
      <c r="M35" s="2"/>
      <c r="N35" s="18">
        <f>K34</f>
        <v>0</v>
      </c>
      <c r="O35" s="16"/>
      <c r="P35" s="3">
        <f>U35/7</f>
        <v>0</v>
      </c>
      <c r="Q35" s="16"/>
      <c r="R35" s="2"/>
      <c r="S35" s="2"/>
      <c r="T35" s="2"/>
      <c r="U35" s="18">
        <f>R34</f>
        <v>0</v>
      </c>
      <c r="V35" s="16"/>
      <c r="W35" s="3">
        <f>AB35/7</f>
        <v>0</v>
      </c>
      <c r="X35" s="16"/>
      <c r="Y35" s="2"/>
      <c r="Z35" s="2"/>
      <c r="AA35" s="2"/>
      <c r="AB35" s="18">
        <f>Y34</f>
        <v>0</v>
      </c>
      <c r="AC35" s="16"/>
      <c r="AD35" s="3">
        <f>AI35/7</f>
        <v>0</v>
      </c>
      <c r="AE35" s="16"/>
      <c r="AF35" s="2"/>
      <c r="AG35" s="2"/>
      <c r="AH35" s="2"/>
      <c r="AI35" s="18">
        <f>AF34</f>
        <v>0</v>
      </c>
      <c r="AJ35" s="16"/>
      <c r="AK35" s="3">
        <f>AP35/7</f>
        <v>0</v>
      </c>
      <c r="AL35" s="16"/>
      <c r="AM35" s="2"/>
      <c r="AN35" s="2"/>
      <c r="AO35" s="2"/>
      <c r="AP35" s="18">
        <f>AM34</f>
        <v>0</v>
      </c>
      <c r="AQ35" s="16"/>
      <c r="AR35" s="3">
        <f>AW35/7</f>
        <v>0</v>
      </c>
      <c r="AS35" s="16"/>
      <c r="AT35" s="2"/>
      <c r="AU35" s="2"/>
      <c r="AV35" s="2"/>
      <c r="AW35" s="18">
        <f>AT34</f>
        <v>0</v>
      </c>
      <c r="AX35" s="16"/>
      <c r="AY35" s="3">
        <f>BD35/7</f>
        <v>0</v>
      </c>
      <c r="AZ35" s="16"/>
      <c r="BA35" s="2"/>
      <c r="BB35" s="2"/>
      <c r="BC35" s="2"/>
      <c r="BD35" s="18">
        <f>BA34</f>
        <v>0</v>
      </c>
      <c r="BE35" s="3"/>
      <c r="BF35" s="3">
        <f>BK35/7</f>
        <v>0</v>
      </c>
      <c r="BG35" s="16"/>
      <c r="BH35" s="2"/>
      <c r="BI35" s="2"/>
      <c r="BJ35" s="2"/>
      <c r="BK35" s="18">
        <f>BH34</f>
        <v>0</v>
      </c>
      <c r="BL35" s="16"/>
      <c r="BM35" s="3">
        <f>BR35/7</f>
        <v>0</v>
      </c>
      <c r="BN35" s="16"/>
      <c r="BO35" s="2"/>
      <c r="BP35" s="2"/>
      <c r="BQ35" s="2"/>
      <c r="BR35" s="18">
        <f>BO34</f>
        <v>0</v>
      </c>
      <c r="BS35" s="16"/>
      <c r="BT35" s="3">
        <f>BY35/7</f>
        <v>0</v>
      </c>
      <c r="BU35" s="16"/>
      <c r="BV35" s="2"/>
      <c r="BW35" s="2"/>
      <c r="BX35" s="2"/>
      <c r="BY35" s="18">
        <f>BV34</f>
        <v>0</v>
      </c>
      <c r="BZ35" s="16"/>
      <c r="CA35" s="3">
        <f>CF35/7</f>
        <v>0</v>
      </c>
      <c r="CB35" s="16"/>
      <c r="CC35" s="2"/>
      <c r="CD35" s="2"/>
      <c r="CE35" s="2"/>
      <c r="CF35" s="18">
        <f>CC34</f>
        <v>0</v>
      </c>
    </row>
    <row r="36" spans="1:85" ht="21" customHeight="1" x14ac:dyDescent="0.2">
      <c r="A36" s="16" t="s">
        <v>17</v>
      </c>
      <c r="B36" s="3">
        <f>G36/7</f>
        <v>0</v>
      </c>
      <c r="C36" s="16"/>
      <c r="D36" s="16"/>
      <c r="E36" s="16"/>
      <c r="F36" s="16"/>
      <c r="G36" s="18">
        <f>E34</f>
        <v>0</v>
      </c>
      <c r="H36" s="16"/>
      <c r="I36" s="3">
        <f>N36/7</f>
        <v>0</v>
      </c>
      <c r="J36" s="16"/>
      <c r="K36" s="16"/>
      <c r="L36" s="16"/>
      <c r="M36" s="16"/>
      <c r="N36" s="18">
        <f>L34</f>
        <v>0</v>
      </c>
      <c r="O36" s="16"/>
      <c r="P36" s="3">
        <f>U36/7</f>
        <v>0</v>
      </c>
      <c r="Q36" s="16"/>
      <c r="R36" s="16"/>
      <c r="S36" s="16"/>
      <c r="T36" s="16"/>
      <c r="U36" s="18">
        <f>S34</f>
        <v>0</v>
      </c>
      <c r="V36" s="16"/>
      <c r="W36" s="3">
        <f>AB36/7</f>
        <v>0</v>
      </c>
      <c r="X36" s="16"/>
      <c r="Y36" s="16"/>
      <c r="Z36" s="16"/>
      <c r="AA36" s="16"/>
      <c r="AB36" s="18">
        <f>Z34</f>
        <v>0</v>
      </c>
      <c r="AC36" s="16"/>
      <c r="AD36" s="3">
        <f>AI36/7</f>
        <v>0</v>
      </c>
      <c r="AE36" s="16"/>
      <c r="AF36" s="16"/>
      <c r="AG36" s="16"/>
      <c r="AH36" s="16"/>
      <c r="AI36" s="18">
        <f>AG34</f>
        <v>0</v>
      </c>
      <c r="AJ36" s="16"/>
      <c r="AK36" s="3">
        <f>AP36/7</f>
        <v>0</v>
      </c>
      <c r="AL36" s="16"/>
      <c r="AM36" s="16"/>
      <c r="AN36" s="16"/>
      <c r="AO36" s="16"/>
      <c r="AP36" s="18">
        <f>AN34</f>
        <v>0</v>
      </c>
      <c r="AQ36" s="16"/>
      <c r="AR36" s="3">
        <f>AW36/7</f>
        <v>0</v>
      </c>
      <c r="AS36" s="16"/>
      <c r="AT36" s="16"/>
      <c r="AU36" s="16"/>
      <c r="AV36" s="16"/>
      <c r="AW36" s="18">
        <f>AU34</f>
        <v>0</v>
      </c>
      <c r="AX36" s="16"/>
      <c r="AY36" s="3">
        <f>BD36/7</f>
        <v>0</v>
      </c>
      <c r="AZ36" s="16"/>
      <c r="BA36" s="16"/>
      <c r="BB36" s="16"/>
      <c r="BC36" s="16"/>
      <c r="BD36" s="18">
        <f>BB34</f>
        <v>0</v>
      </c>
      <c r="BE36" s="16"/>
      <c r="BF36" s="3">
        <f>BK36/7</f>
        <v>0</v>
      </c>
      <c r="BG36" s="16"/>
      <c r="BH36" s="16"/>
      <c r="BI36" s="16"/>
      <c r="BJ36" s="16"/>
      <c r="BK36" s="18">
        <f>BI34</f>
        <v>0</v>
      </c>
      <c r="BL36" s="16"/>
      <c r="BM36" s="3">
        <f>BR36/7</f>
        <v>0</v>
      </c>
      <c r="BN36" s="16"/>
      <c r="BO36" s="16"/>
      <c r="BP36" s="16"/>
      <c r="BQ36" s="16"/>
      <c r="BR36" s="18">
        <f>BP34</f>
        <v>0</v>
      </c>
      <c r="BS36" s="16"/>
      <c r="BT36" s="3">
        <f>BY36/7</f>
        <v>0</v>
      </c>
      <c r="BU36" s="16"/>
      <c r="BV36" s="16"/>
      <c r="BW36" s="16"/>
      <c r="BX36" s="16"/>
      <c r="BY36" s="18">
        <f>BW34</f>
        <v>0</v>
      </c>
      <c r="BZ36" s="16"/>
      <c r="CA36" s="3">
        <f>CF36/7</f>
        <v>0</v>
      </c>
      <c r="CB36" s="16"/>
      <c r="CC36" s="16"/>
      <c r="CD36" s="16"/>
      <c r="CE36" s="16"/>
      <c r="CF36" s="18">
        <f>CD34</f>
        <v>0</v>
      </c>
    </row>
    <row r="37" spans="1:85" ht="6" customHeight="1" x14ac:dyDescent="0.2">
      <c r="B37" s="5"/>
      <c r="I37" s="5"/>
      <c r="P37" s="5"/>
      <c r="W37" s="5"/>
      <c r="AD37" s="5"/>
      <c r="AK37" s="5"/>
      <c r="AR37" s="5"/>
      <c r="AY37" s="5"/>
      <c r="BF37" s="5"/>
      <c r="BM37" s="5"/>
      <c r="BT37" s="5"/>
      <c r="CA37" s="5"/>
    </row>
    <row r="38" spans="1:85" ht="21" customHeight="1" x14ac:dyDescent="0.2">
      <c r="A38" s="114" t="s">
        <v>18</v>
      </c>
      <c r="B38" s="16" t="s">
        <v>19</v>
      </c>
      <c r="C38" s="8">
        <v>7</v>
      </c>
      <c r="J38" s="115" t="s">
        <v>20</v>
      </c>
      <c r="K38" s="116"/>
      <c r="L38" s="116"/>
      <c r="M38" s="116"/>
      <c r="N38" s="116"/>
      <c r="O38" s="116"/>
      <c r="P38" s="116"/>
      <c r="Q38" s="117"/>
      <c r="R38" s="16"/>
      <c r="S38" s="16"/>
      <c r="T38" s="16"/>
      <c r="U38" s="28">
        <f>G34+N34+U34+AB34+AI34+AP34+AW34+BD34+BK34+BR34+BY34+CF34</f>
        <v>0</v>
      </c>
      <c r="V38" s="16"/>
      <c r="W38" s="3">
        <f>B34+I34+P34+W34+AD34+AK34+AR34+AY34+BF34+BM34+BT34+CA34</f>
        <v>0</v>
      </c>
      <c r="AB38" s="118"/>
      <c r="AC38" s="118"/>
      <c r="AD38" s="118"/>
      <c r="AE38" s="118"/>
      <c r="AI38" s="33">
        <f>'2019'!AW38</f>
        <v>0</v>
      </c>
      <c r="AK38" s="34">
        <f>'2019'!AY38</f>
        <v>0</v>
      </c>
      <c r="AP38" s="119" t="s">
        <v>21</v>
      </c>
      <c r="AQ38" s="119"/>
      <c r="AR38" s="119"/>
      <c r="AS38" s="119"/>
      <c r="AT38" s="16"/>
      <c r="AU38" s="16"/>
      <c r="AV38" s="3"/>
      <c r="AW38" s="28">
        <f>U38+AI38</f>
        <v>0</v>
      </c>
      <c r="AX38" s="16"/>
      <c r="AY38" s="3">
        <f>W38+AK38</f>
        <v>0</v>
      </c>
      <c r="BG38" s="120" t="s">
        <v>22</v>
      </c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0"/>
    </row>
    <row r="39" spans="1:85" ht="21" customHeight="1" x14ac:dyDescent="0.2">
      <c r="A39" s="114"/>
      <c r="B39" s="16" t="s">
        <v>23</v>
      </c>
      <c r="C39" s="8">
        <v>8</v>
      </c>
      <c r="J39" s="121" t="s">
        <v>16</v>
      </c>
      <c r="K39" s="122"/>
      <c r="L39" s="122"/>
      <c r="M39" s="122"/>
      <c r="N39" s="122"/>
      <c r="O39" s="122"/>
      <c r="P39" s="122"/>
      <c r="Q39" s="123"/>
      <c r="R39" s="12"/>
      <c r="S39" s="12"/>
      <c r="T39" s="12"/>
      <c r="U39" s="31">
        <f>G35+N35+U35+AB35+AI35+AP35+AW35+BD35+BK35+BR35+BY35+CF35</f>
        <v>0</v>
      </c>
      <c r="V39" s="12"/>
      <c r="W39" s="6">
        <f>B35+I35+P35+W35+AD35+AK35+AR35+AY35+BF35+BM35+BT35+CA35</f>
        <v>0</v>
      </c>
      <c r="AH39" s="5"/>
      <c r="AI39" s="33">
        <f>'2019'!AW39</f>
        <v>0</v>
      </c>
      <c r="AK39" s="34">
        <f>'2019'!AY39</f>
        <v>0</v>
      </c>
      <c r="AT39" s="12"/>
      <c r="AU39" s="12"/>
      <c r="AV39" s="6"/>
      <c r="AW39" s="31">
        <f>U39+AI39</f>
        <v>0</v>
      </c>
      <c r="AX39" s="12"/>
      <c r="AY39" s="6">
        <f>W39+AK39</f>
        <v>0</v>
      </c>
      <c r="BG39" s="12" t="s">
        <v>24</v>
      </c>
      <c r="BH39" s="12"/>
      <c r="BI39" s="12"/>
      <c r="BJ39" s="12"/>
      <c r="BK39" s="124" t="s">
        <v>25</v>
      </c>
      <c r="BL39" s="124"/>
      <c r="BM39" s="124"/>
      <c r="BN39" s="124"/>
      <c r="BO39" s="124"/>
      <c r="BP39" s="124"/>
      <c r="BQ39" s="124"/>
      <c r="BR39" s="124"/>
    </row>
    <row r="40" spans="1:85" ht="21" customHeight="1" x14ac:dyDescent="0.2">
      <c r="A40" s="114"/>
      <c r="B40" s="16" t="s">
        <v>26</v>
      </c>
      <c r="C40" s="8">
        <v>8</v>
      </c>
      <c r="J40" s="125" t="s">
        <v>17</v>
      </c>
      <c r="K40" s="126"/>
      <c r="L40" s="126"/>
      <c r="M40" s="126"/>
      <c r="N40" s="126"/>
      <c r="O40" s="126"/>
      <c r="P40" s="126"/>
      <c r="Q40" s="127"/>
      <c r="R40" s="13"/>
      <c r="S40" s="13"/>
      <c r="T40" s="13"/>
      <c r="U40" s="29">
        <f>G36+N36+U36+AB36+AI36+AP36+AW36+BD36+BK36+BR36+BY36+CF36</f>
        <v>0</v>
      </c>
      <c r="V40" s="13"/>
      <c r="W40" s="9">
        <f>B36+I36+P36+W36+AD36+AK36+AR36+AY36+BF36+BM36+BT36+CA36</f>
        <v>0</v>
      </c>
      <c r="AH40" s="5"/>
      <c r="AI40" s="33">
        <f>'2019'!AW40</f>
        <v>0</v>
      </c>
      <c r="AK40" s="34">
        <f>'2019'!AY40</f>
        <v>0</v>
      </c>
      <c r="AT40" s="13"/>
      <c r="AU40" s="13"/>
      <c r="AV40" s="9"/>
      <c r="AW40" s="29">
        <f>U40+AI40</f>
        <v>0</v>
      </c>
      <c r="AX40" s="13"/>
      <c r="AY40" s="9">
        <f>W40+AK40</f>
        <v>0</v>
      </c>
      <c r="BG40" s="13" t="s">
        <v>27</v>
      </c>
      <c r="BH40" s="13"/>
      <c r="BI40" s="13"/>
      <c r="BJ40" s="13"/>
      <c r="BK40" s="128" t="s">
        <v>28</v>
      </c>
      <c r="BL40" s="128"/>
      <c r="BM40" s="128"/>
      <c r="BN40" s="128"/>
      <c r="BO40" s="128"/>
      <c r="BP40" s="128"/>
      <c r="BQ40" s="128"/>
      <c r="BR40" s="128"/>
    </row>
    <row r="41" spans="1:85" ht="21" customHeight="1" x14ac:dyDescent="0.2">
      <c r="A41" s="114"/>
      <c r="B41" s="16" t="s">
        <v>29</v>
      </c>
      <c r="C41" s="8">
        <v>8</v>
      </c>
      <c r="J41" s="129" t="s">
        <v>30</v>
      </c>
      <c r="K41" s="130"/>
      <c r="L41" s="130"/>
      <c r="M41" s="130"/>
      <c r="N41" s="130"/>
      <c r="O41" s="130"/>
      <c r="P41" s="130"/>
      <c r="Q41" s="131"/>
      <c r="R41" s="10"/>
      <c r="S41" s="10"/>
      <c r="T41" s="10"/>
      <c r="U41" s="30">
        <f>F34+M34+T34+AA34+AH34+AO34+AV34+BC34+BJ34+BQ34+BX34+CE34</f>
        <v>0</v>
      </c>
      <c r="V41" s="10"/>
      <c r="W41" s="19">
        <f>U41/7</f>
        <v>0</v>
      </c>
      <c r="AH41" s="5"/>
      <c r="AI41" s="33">
        <f>'2019'!AW41</f>
        <v>0</v>
      </c>
      <c r="AK41" s="34">
        <f>'2019'!AY41</f>
        <v>0</v>
      </c>
      <c r="AT41" s="10"/>
      <c r="AU41" s="10"/>
      <c r="AV41" s="11"/>
      <c r="AW41" s="30">
        <f>U41+AI41</f>
        <v>0</v>
      </c>
      <c r="AX41" s="10"/>
      <c r="AY41" s="19">
        <f>W41+AK41</f>
        <v>0</v>
      </c>
      <c r="BG41" s="20" t="s">
        <v>31</v>
      </c>
      <c r="BH41" s="16"/>
      <c r="BI41" s="16"/>
      <c r="BJ41" s="16"/>
      <c r="BK41" s="112" t="s">
        <v>30</v>
      </c>
      <c r="BL41" s="112"/>
      <c r="BM41" s="112"/>
      <c r="BN41" s="112"/>
      <c r="BO41" s="112"/>
      <c r="BP41" s="112"/>
      <c r="BQ41" s="112"/>
      <c r="BR41" s="112"/>
    </row>
    <row r="42" spans="1:85" ht="21" customHeight="1" x14ac:dyDescent="0.2">
      <c r="A42" s="114"/>
      <c r="B42" s="16" t="s">
        <v>32</v>
      </c>
      <c r="C42" s="8">
        <v>4</v>
      </c>
      <c r="BG42" s="17" t="s">
        <v>33</v>
      </c>
      <c r="BH42" s="17"/>
      <c r="BI42" s="17"/>
      <c r="BJ42" s="17"/>
      <c r="BK42" s="113" t="s">
        <v>34</v>
      </c>
      <c r="BL42" s="113"/>
      <c r="BM42" s="113"/>
      <c r="BN42" s="113"/>
      <c r="BO42" s="113"/>
      <c r="BP42" s="113"/>
      <c r="BQ42" s="113"/>
      <c r="BR42" s="113"/>
    </row>
  </sheetData>
  <mergeCells count="30">
    <mergeCell ref="BK1:BM1"/>
    <mergeCell ref="N1:AE1"/>
    <mergeCell ref="AI1:AS1"/>
    <mergeCell ref="AW1:AY1"/>
    <mergeCell ref="AZ1:BD1"/>
    <mergeCell ref="BF1:BG1"/>
    <mergeCell ref="CA2:CF2"/>
    <mergeCell ref="B2:G2"/>
    <mergeCell ref="I2:N2"/>
    <mergeCell ref="P2:U2"/>
    <mergeCell ref="W2:AB2"/>
    <mergeCell ref="AD2:AI2"/>
    <mergeCell ref="AK2:AP2"/>
    <mergeCell ref="AR2:AW2"/>
    <mergeCell ref="AY2:BD2"/>
    <mergeCell ref="BF2:BK2"/>
    <mergeCell ref="BM2:BR2"/>
    <mergeCell ref="BT2:BY2"/>
    <mergeCell ref="BK41:BR41"/>
    <mergeCell ref="BK42:BR42"/>
    <mergeCell ref="A38:A42"/>
    <mergeCell ref="J38:Q38"/>
    <mergeCell ref="AB38:AE38"/>
    <mergeCell ref="AP38:AS38"/>
    <mergeCell ref="BG38:BR38"/>
    <mergeCell ref="J39:Q39"/>
    <mergeCell ref="BK39:BR39"/>
    <mergeCell ref="J40:Q40"/>
    <mergeCell ref="BK40:BR40"/>
    <mergeCell ref="J41:Q41"/>
  </mergeCells>
  <conditionalFormatting sqref="G3:H33 N3:O33 U3:V33 AB3:AC33 AI3:AJ33 AP3:AQ33 AW3:AX33 BD3:BE33 BK3:BL33 BR3:BS33 BY3:BZ33 CF3:CF33">
    <cfRule type="expression" dxfId="320" priority="1" stopIfTrue="1">
      <formula>C3="C"</formula>
    </cfRule>
    <cfRule type="expression" dxfId="319" priority="2" stopIfTrue="1">
      <formula>C3="S"</formula>
    </cfRule>
    <cfRule type="expression" dxfId="318" priority="3" stopIfTrue="1">
      <formula>C3="F"</formula>
    </cfRule>
    <cfRule type="expression" dxfId="317" priority="4" stopIfTrue="1">
      <formula>C3 ="RP"</formula>
    </cfRule>
    <cfRule type="cellIs" dxfId="316" priority="5" stopIfTrue="1" operator="equal">
      <formula>0</formula>
    </cfRule>
  </conditionalFormatting>
  <printOptions horizontalCentered="1" verticalCentered="1"/>
  <pageMargins left="0" right="0" top="0" bottom="0" header="0.51181102362204722" footer="0.31496062992125984"/>
  <pageSetup paperSize="9" scale="64" orientation="landscape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T46"/>
  <sheetViews>
    <sheetView showZeros="0" zoomScale="110" zoomScaleNormal="110" workbookViewId="0">
      <pane ySplit="2" topLeftCell="A3" activePane="bottomLeft" state="frozen"/>
      <selection activeCell="AG41" sqref="AG41"/>
      <selection pane="bottomLeft" activeCell="AP40" sqref="AP40"/>
    </sheetView>
  </sheetViews>
  <sheetFormatPr baseColWidth="10" defaultColWidth="9.7109375" defaultRowHeight="21" customHeight="1" x14ac:dyDescent="0.2"/>
  <cols>
    <col min="1" max="1" width="8.7109375" style="1" customWidth="1"/>
    <col min="2" max="2" width="6.7109375" style="1" customWidth="1"/>
    <col min="3" max="3" width="4.7109375" style="1" customWidth="1"/>
    <col min="4" max="7" width="4.7109375" style="1" hidden="1" customWidth="1"/>
    <col min="8" max="8" width="4.7109375" style="1" customWidth="1"/>
    <col min="9" max="9" width="4" style="1" hidden="1" customWidth="1"/>
    <col min="10" max="10" width="6.7109375" style="1" customWidth="1"/>
    <col min="11" max="11" width="4.7109375" style="1" customWidth="1"/>
    <col min="12" max="15" width="4.7109375" style="1" hidden="1" customWidth="1"/>
    <col min="16" max="16" width="4.7109375" style="1" customWidth="1"/>
    <col min="17" max="17" width="4.7109375" style="1" hidden="1" customWidth="1"/>
    <col min="18" max="18" width="6.7109375" style="1" customWidth="1"/>
    <col min="19" max="19" width="4.7109375" style="1" customWidth="1"/>
    <col min="20" max="23" width="4.7109375" style="1" hidden="1" customWidth="1"/>
    <col min="24" max="24" width="4.7109375" style="1" customWidth="1"/>
    <col min="25" max="25" width="4.7109375" style="1" hidden="1" customWidth="1"/>
    <col min="26" max="26" width="6.7109375" style="1" customWidth="1"/>
    <col min="27" max="27" width="4.7109375" style="1" customWidth="1"/>
    <col min="28" max="31" width="4.7109375" style="1" hidden="1" customWidth="1"/>
    <col min="32" max="32" width="4.7109375" style="1" customWidth="1"/>
    <col min="33" max="33" width="4.7109375" style="1" hidden="1" customWidth="1"/>
    <col min="34" max="34" width="6.7109375" style="1" customWidth="1"/>
    <col min="35" max="35" width="4.7109375" style="1" customWidth="1"/>
    <col min="36" max="39" width="4.7109375" style="1" hidden="1" customWidth="1"/>
    <col min="40" max="40" width="4.7109375" style="1" customWidth="1"/>
    <col min="41" max="41" width="4.7109375" style="1" hidden="1" customWidth="1"/>
    <col min="42" max="42" width="6.7109375" style="1" customWidth="1"/>
    <col min="43" max="43" width="4.7109375" style="1" customWidth="1"/>
    <col min="44" max="47" width="4.7109375" style="1" hidden="1" customWidth="1"/>
    <col min="48" max="48" width="4.7109375" style="1" customWidth="1"/>
    <col min="49" max="49" width="4.7109375" style="1" hidden="1" customWidth="1"/>
    <col min="50" max="50" width="6.7109375" style="1" customWidth="1"/>
    <col min="51" max="51" width="4.7109375" style="1" customWidth="1"/>
    <col min="52" max="55" width="4.7109375" style="1" hidden="1" customWidth="1"/>
    <col min="56" max="56" width="4.7109375" style="1" customWidth="1"/>
    <col min="57" max="57" width="4.7109375" style="1" hidden="1" customWidth="1"/>
    <col min="58" max="58" width="6.7109375" style="1" customWidth="1"/>
    <col min="59" max="59" width="4.7109375" style="1" customWidth="1"/>
    <col min="60" max="63" width="4.7109375" style="1" hidden="1" customWidth="1"/>
    <col min="64" max="64" width="4.7109375" style="1" customWidth="1"/>
    <col min="65" max="65" width="4.7109375" style="1" hidden="1" customWidth="1"/>
    <col min="66" max="66" width="6.7109375" style="1" customWidth="1"/>
    <col min="67" max="67" width="4.7109375" style="1" customWidth="1"/>
    <col min="68" max="71" width="4.7109375" style="1" hidden="1" customWidth="1"/>
    <col min="72" max="72" width="4.7109375" style="1" customWidth="1"/>
    <col min="73" max="73" width="4.7109375" style="1" hidden="1" customWidth="1"/>
    <col min="74" max="74" width="6.7109375" style="1" customWidth="1"/>
    <col min="75" max="75" width="4.7109375" style="1" customWidth="1"/>
    <col min="76" max="79" width="4.7109375" style="1" hidden="1" customWidth="1"/>
    <col min="80" max="80" width="4.7109375" style="1" customWidth="1"/>
    <col min="81" max="81" width="4.7109375" style="1" hidden="1" customWidth="1"/>
    <col min="82" max="82" width="6.7109375" style="1" customWidth="1"/>
    <col min="83" max="83" width="4.7109375" style="1" customWidth="1"/>
    <col min="84" max="87" width="4.7109375" style="1" hidden="1" customWidth="1"/>
    <col min="88" max="88" width="4.7109375" style="1" customWidth="1"/>
    <col min="89" max="89" width="4.7109375" style="1" hidden="1" customWidth="1"/>
    <col min="90" max="90" width="6.7109375" style="1" customWidth="1"/>
    <col min="91" max="91" width="4.7109375" style="1" customWidth="1"/>
    <col min="92" max="95" width="4.7109375" style="1" hidden="1" customWidth="1"/>
    <col min="96" max="96" width="4.7109375" style="1" customWidth="1"/>
    <col min="97" max="97" width="4.42578125" style="1" hidden="1" customWidth="1"/>
    <col min="98" max="16384" width="9.7109375" style="1"/>
  </cols>
  <sheetData>
    <row r="1" spans="1:98" ht="73.5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158" t="s">
        <v>0</v>
      </c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55"/>
      <c r="AK1" s="55"/>
      <c r="AL1" s="55"/>
      <c r="AM1" s="55"/>
      <c r="AN1" s="159"/>
      <c r="AO1" s="159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55"/>
      <c r="BA1" s="55"/>
      <c r="BB1" s="55"/>
      <c r="BC1" s="55"/>
      <c r="BD1" s="161" t="s">
        <v>35</v>
      </c>
      <c r="BE1" s="161"/>
      <c r="BF1" s="161"/>
      <c r="BG1" s="156"/>
      <c r="BH1" s="157"/>
      <c r="BI1" s="157"/>
      <c r="BJ1" s="157"/>
      <c r="BK1" s="157"/>
      <c r="BL1" s="157"/>
      <c r="BM1" s="58"/>
      <c r="BN1" s="161" t="s">
        <v>2</v>
      </c>
      <c r="BO1" s="161"/>
      <c r="BP1" s="55"/>
      <c r="BQ1" s="55"/>
      <c r="BR1" s="55"/>
      <c r="BS1" s="55"/>
      <c r="BT1" s="156"/>
      <c r="BU1" s="156"/>
      <c r="BV1" s="157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T1" s="55"/>
    </row>
    <row r="2" spans="1:98" ht="21" customHeight="1" x14ac:dyDescent="0.2">
      <c r="A2" s="55"/>
      <c r="B2" s="119" t="s">
        <v>3</v>
      </c>
      <c r="C2" s="119"/>
      <c r="D2" s="119"/>
      <c r="E2" s="119"/>
      <c r="F2" s="119"/>
      <c r="G2" s="119"/>
      <c r="H2" s="119"/>
      <c r="I2" s="16"/>
      <c r="J2" s="119" t="s">
        <v>4</v>
      </c>
      <c r="K2" s="119"/>
      <c r="L2" s="119"/>
      <c r="M2" s="119"/>
      <c r="N2" s="119"/>
      <c r="O2" s="119"/>
      <c r="P2" s="119"/>
      <c r="Q2" s="16"/>
      <c r="R2" s="119" t="s">
        <v>5</v>
      </c>
      <c r="S2" s="119"/>
      <c r="T2" s="119"/>
      <c r="U2" s="119"/>
      <c r="V2" s="119"/>
      <c r="W2" s="119"/>
      <c r="X2" s="119"/>
      <c r="Y2" s="16"/>
      <c r="Z2" s="119" t="s">
        <v>6</v>
      </c>
      <c r="AA2" s="119"/>
      <c r="AB2" s="119"/>
      <c r="AC2" s="119"/>
      <c r="AD2" s="119"/>
      <c r="AE2" s="119"/>
      <c r="AF2" s="119"/>
      <c r="AG2" s="16"/>
      <c r="AH2" s="119" t="s">
        <v>7</v>
      </c>
      <c r="AI2" s="119"/>
      <c r="AJ2" s="119"/>
      <c r="AK2" s="119"/>
      <c r="AL2" s="119"/>
      <c r="AM2" s="119"/>
      <c r="AN2" s="119"/>
      <c r="AO2" s="16"/>
      <c r="AP2" s="119" t="s">
        <v>8</v>
      </c>
      <c r="AQ2" s="119"/>
      <c r="AR2" s="119"/>
      <c r="AS2" s="119"/>
      <c r="AT2" s="119"/>
      <c r="AU2" s="119"/>
      <c r="AV2" s="119"/>
      <c r="AW2" s="16"/>
      <c r="AX2" s="119" t="s">
        <v>9</v>
      </c>
      <c r="AY2" s="119"/>
      <c r="AZ2" s="119"/>
      <c r="BA2" s="119"/>
      <c r="BB2" s="119"/>
      <c r="BC2" s="119"/>
      <c r="BD2" s="119"/>
      <c r="BE2" s="16"/>
      <c r="BF2" s="119" t="s">
        <v>10</v>
      </c>
      <c r="BG2" s="119"/>
      <c r="BH2" s="119"/>
      <c r="BI2" s="119"/>
      <c r="BJ2" s="119"/>
      <c r="BK2" s="119"/>
      <c r="BL2" s="119"/>
      <c r="BM2" s="16"/>
      <c r="BN2" s="119" t="s">
        <v>11</v>
      </c>
      <c r="BO2" s="119"/>
      <c r="BP2" s="119"/>
      <c r="BQ2" s="119"/>
      <c r="BR2" s="119"/>
      <c r="BS2" s="119"/>
      <c r="BT2" s="119"/>
      <c r="BU2" s="16"/>
      <c r="BV2" s="119" t="s">
        <v>12</v>
      </c>
      <c r="BW2" s="119"/>
      <c r="BX2" s="119"/>
      <c r="BY2" s="119"/>
      <c r="BZ2" s="119"/>
      <c r="CA2" s="119"/>
      <c r="CB2" s="119"/>
      <c r="CC2" s="16"/>
      <c r="CD2" s="119" t="s">
        <v>13</v>
      </c>
      <c r="CE2" s="119"/>
      <c r="CF2" s="119"/>
      <c r="CG2" s="119"/>
      <c r="CH2" s="119"/>
      <c r="CI2" s="119"/>
      <c r="CJ2" s="119"/>
      <c r="CK2" s="16"/>
      <c r="CL2" s="119" t="s">
        <v>14</v>
      </c>
      <c r="CM2" s="119"/>
      <c r="CN2" s="119"/>
      <c r="CO2" s="119"/>
      <c r="CP2" s="119"/>
      <c r="CQ2" s="119"/>
      <c r="CR2" s="119"/>
      <c r="CT2" s="55"/>
    </row>
    <row r="3" spans="1:98" ht="21" customHeight="1" x14ac:dyDescent="0.2">
      <c r="A3" s="55"/>
      <c r="B3" s="14">
        <v>44197</v>
      </c>
      <c r="C3" s="15"/>
      <c r="D3" s="16">
        <f t="shared" ref="D3:D33" si="0">IF(C3="s",H3,0)</f>
        <v>0</v>
      </c>
      <c r="E3" s="16">
        <f t="shared" ref="E3:E33" si="1">IF(C3="F",H3,0)</f>
        <v>0</v>
      </c>
      <c r="F3" s="16">
        <f>IF(C3="RP",H3,0)</f>
        <v>0</v>
      </c>
      <c r="G3" s="16">
        <f t="shared" ref="G3:G5" si="2">IF(C3="SE",I3,0)</f>
        <v>0</v>
      </c>
      <c r="H3" s="16">
        <f>IF(OR(C3="S",C3="F",C3="RP",C3="SE"),I3,0)</f>
        <v>0</v>
      </c>
      <c r="I3" s="16">
        <f>IF(WEEKDAY(B3,2)&gt;5,0,IF(WEEKDAY(B3,2)=5,$C$44,IF(WEEKDAY(B3,2)=4,$C$43,IF(WEEKDAY(B3,2)=3,$C$42,IF(WEEKDAY(B3,2)=2,$C$41,IF(WEEKDAY(B3,2)=1,$C$40,"PB"))))))</f>
        <v>4</v>
      </c>
      <c r="J3" s="4">
        <f>B33+1</f>
        <v>44228</v>
      </c>
      <c r="K3" s="8"/>
      <c r="L3" s="16">
        <f t="shared" ref="L3:L33" si="3">IF(K3="s",P3,0)</f>
        <v>0</v>
      </c>
      <c r="M3" s="16">
        <f t="shared" ref="M3:M33" si="4">IF(K3="F",P3,0)</f>
        <v>0</v>
      </c>
      <c r="N3" s="16">
        <f t="shared" ref="N3:N33" si="5">IF(K3="RP",P3,0)</f>
        <v>0</v>
      </c>
      <c r="O3" s="16">
        <f t="shared" ref="O3:O5" si="6">IF(K3="SE",Q3,0)</f>
        <v>0</v>
      </c>
      <c r="P3" s="16">
        <f>IF(OR(K3="S",K3="F",K3="RP",K3="SE"),Q3,0)</f>
        <v>0</v>
      </c>
      <c r="Q3" s="16">
        <f t="shared" ref="Q3:Q33" si="7">IF(WEEKDAY(J3,2)&gt;5,0,IF(WEEKDAY(J3,2)=5,$C$44,IF(WEEKDAY(J3,2)=4,$C$43,IF(WEEKDAY(J3,2)=3,$C$42,IF(WEEKDAY(J3,2)=2,$C$41,IF(WEEKDAY(J3,2)=1,$C$40,"PB"))))))</f>
        <v>7</v>
      </c>
      <c r="R3" s="4">
        <f>J30+1</f>
        <v>44256</v>
      </c>
      <c r="S3" s="8"/>
      <c r="T3" s="16">
        <f t="shared" ref="T3:T33" si="8">IF(S3="s",X3,0)</f>
        <v>0</v>
      </c>
      <c r="U3" s="16">
        <f t="shared" ref="U3:U33" si="9">IF(S3="F",X3,0)</f>
        <v>0</v>
      </c>
      <c r="V3" s="16">
        <f t="shared" ref="V3:V33" si="10">IF(S3="RP",X3,0)</f>
        <v>0</v>
      </c>
      <c r="W3" s="16">
        <f t="shared" ref="W3:W5" si="11">IF(S3="SE",Y3,0)</f>
        <v>0</v>
      </c>
      <c r="X3" s="16">
        <f>IF(OR(S3="S",S3="F",S3="RP",S3="SE"),Y3,0)</f>
        <v>0</v>
      </c>
      <c r="Y3" s="16">
        <f>IF(WEEKDAY(R3,2)&gt;5,0,IF(WEEKDAY(R3,2)=5,$C$44,IF(WEEKDAY(R3,2)=4,$C$43,IF(WEEKDAY(R3,2)=3,$C$42,IF(WEEKDAY(R3,2)=2,$C$41,IF(WEEKDAY(R3,2)=1,$C$40,"PB"))))))</f>
        <v>7</v>
      </c>
      <c r="Z3" s="4">
        <f>R33+1</f>
        <v>44287</v>
      </c>
      <c r="AA3" s="8"/>
      <c r="AB3" s="16">
        <f t="shared" ref="AB3:AB33" si="12">IF(AA3="s",AF3,0)</f>
        <v>0</v>
      </c>
      <c r="AC3" s="16">
        <f t="shared" ref="AC3:AC33" si="13">IF(AA3="F",AF3,0)</f>
        <v>0</v>
      </c>
      <c r="AD3" s="16">
        <f t="shared" ref="AD3:AD33" si="14">IF(AA3="RP",AF3,0)</f>
        <v>0</v>
      </c>
      <c r="AE3" s="16">
        <f t="shared" ref="AE3:AE5" si="15">IF(AA3="SE",AG3,0)</f>
        <v>0</v>
      </c>
      <c r="AF3" s="16">
        <f>IF(OR(AA3="S",AA3="F",AA3="RP",AA3="SE"),AG3,0)</f>
        <v>0</v>
      </c>
      <c r="AG3" s="16">
        <f>IF(WEEKDAY(Z3,2)&gt;5,0,IF(WEEKDAY(Z3,2)=5,$C$44,IF(WEEKDAY(Z3,2)=4,$C$43,IF(WEEKDAY(Z3,2)=3,$C$42,IF(WEEKDAY(Z3,2)=2,$C$41,IF(WEEKDAY(Z3,2)=1,$C$40,"PB"))))))</f>
        <v>8</v>
      </c>
      <c r="AH3" s="14">
        <f>Z32+1</f>
        <v>44317</v>
      </c>
      <c r="AI3" s="15"/>
      <c r="AJ3" s="16">
        <f t="shared" ref="AJ3:AJ33" si="16">IF(AI3="s",AN3,0)</f>
        <v>0</v>
      </c>
      <c r="AK3" s="16">
        <f t="shared" ref="AK3:AK33" si="17">IF(AI3="F",AN3,0)</f>
        <v>0</v>
      </c>
      <c r="AL3" s="16">
        <f t="shared" ref="AL3:AL33" si="18">IF(AI3="RP",AN3,0)</f>
        <v>0</v>
      </c>
      <c r="AM3" s="16">
        <f t="shared" ref="AM3:AM5" si="19">IF(AI3="SE",AO3,0)</f>
        <v>0</v>
      </c>
      <c r="AN3" s="16">
        <f>IF(OR(AI3="S",AI3="F",AI3="RP",AI3="SE"),AO3,0)</f>
        <v>0</v>
      </c>
      <c r="AO3" s="16">
        <f>IF(WEEKDAY(AH3,2)&gt;5,0,IF(WEEKDAY(AH3,2)=5,$C$44,IF(WEEKDAY(AH3,2)=4,$C$43,IF(WEEKDAY(AH3,2)=3,$C$42,IF(WEEKDAY(AH3,2)=2,$C$41,IF(WEEKDAY(AH3,2)=1,$C$40,"PB"))))))</f>
        <v>0</v>
      </c>
      <c r="AP3" s="4">
        <f>AH33+1</f>
        <v>44348</v>
      </c>
      <c r="AQ3" s="8"/>
      <c r="AR3" s="16">
        <f t="shared" ref="AR3:AR33" si="20">IF(AQ3="s",AV3,0)</f>
        <v>0</v>
      </c>
      <c r="AS3" s="16">
        <f t="shared" ref="AS3:AS33" si="21">IF(AQ3="F",AV3,0)</f>
        <v>0</v>
      </c>
      <c r="AT3" s="16">
        <f t="shared" ref="AT3:AT33" si="22">IF(AQ3="RP",AV3,0)</f>
        <v>0</v>
      </c>
      <c r="AU3" s="16">
        <f t="shared" ref="AU3:AU5" si="23">IF(AQ3="SE",AW3,0)</f>
        <v>0</v>
      </c>
      <c r="AV3" s="16">
        <f>IF(OR(AQ3="S",AQ3="F",AQ3="RP",AQ3="SE"),AW3,0)</f>
        <v>0</v>
      </c>
      <c r="AW3" s="16">
        <f>IF(WEEKDAY(AP3,2)&gt;5,0,IF(WEEKDAY(AP3,2)=5,$C$44,IF(WEEKDAY(AP3,2)=4,$C$43,IF(WEEKDAY(AP3,2)=3,$C$42,IF(WEEKDAY(AP3,2)=2,$C$41,IF(WEEKDAY(AP3,2)=1,$C$40,"PB"))))))</f>
        <v>8</v>
      </c>
      <c r="AX3" s="4">
        <f>AP32+1</f>
        <v>44378</v>
      </c>
      <c r="AY3" s="8"/>
      <c r="AZ3" s="16">
        <f t="shared" ref="AZ3:AZ33" si="24">IF(AY3="s",BD3,0)</f>
        <v>0</v>
      </c>
      <c r="BA3" s="16">
        <f t="shared" ref="BA3:BA33" si="25">IF(AY3="F",BD3,0)</f>
        <v>0</v>
      </c>
      <c r="BB3" s="16">
        <f t="shared" ref="BB3:BB33" si="26">IF(AY3="RP",BD3,0)</f>
        <v>0</v>
      </c>
      <c r="BC3" s="16">
        <f t="shared" ref="BC3:BC5" si="27">IF(AY3="SE",BE3,0)</f>
        <v>0</v>
      </c>
      <c r="BD3" s="16">
        <f>IF(OR(AY3="S",AY3="F",AY3="RP",AY3="SE"),BE3,0)</f>
        <v>0</v>
      </c>
      <c r="BE3" s="16">
        <f>IF(WEEKDAY(AX3,2)&gt;5,0,IF(WEEKDAY(AX3,2)=5,$C$44,IF(WEEKDAY(AX3,2)=4,$C$43,IF(WEEKDAY(AX3,2)=3,$C$42,IF(WEEKDAY(AX3,2)=2,$C$41,IF(WEEKDAY(AX3,2)=1,$C$40,"PB"))))))</f>
        <v>8</v>
      </c>
      <c r="BF3" s="14">
        <f>AX33+1</f>
        <v>44409</v>
      </c>
      <c r="BG3" s="15"/>
      <c r="BH3" s="16">
        <f t="shared" ref="BH3:BH33" si="28">IF(BG3="s",BL3,0)</f>
        <v>0</v>
      </c>
      <c r="BI3" s="16">
        <f t="shared" ref="BI3:BI33" si="29">IF(BG3="F",BL3,0)</f>
        <v>0</v>
      </c>
      <c r="BJ3" s="16">
        <f t="shared" ref="BJ3:BJ33" si="30">IF(BG3="RP",BL3,0)</f>
        <v>0</v>
      </c>
      <c r="BK3" s="16">
        <f t="shared" ref="BK3:BK5" si="31">IF(BG3="SE",BM3,0)</f>
        <v>0</v>
      </c>
      <c r="BL3" s="16">
        <f>IF(OR(BG3="S",BG3="F",BG3="RP",BG3="SE"),BM3,0)</f>
        <v>0</v>
      </c>
      <c r="BM3" s="16">
        <f>IF(WEEKDAY(BF3,2)&gt;5,0,IF(WEEKDAY(BF3,2)=5,$C$44,IF(WEEKDAY(BF3,2)=4,$C$43,IF(WEEKDAY(BF3,2)=3,$C$42,IF(WEEKDAY(BF3,2)=2,$C$41,IF(WEEKDAY(BF3,2)=1,$C$40,"PB"))))))</f>
        <v>0</v>
      </c>
      <c r="BN3" s="4">
        <f>BF33+1</f>
        <v>44440</v>
      </c>
      <c r="BO3" s="8"/>
      <c r="BP3" s="16">
        <f t="shared" ref="BP3:BP33" si="32">IF(BO3="s",BT3,0)</f>
        <v>0</v>
      </c>
      <c r="BQ3" s="16">
        <f t="shared" ref="BQ3:BQ33" si="33">IF(BO3="F",BT3,0)</f>
        <v>0</v>
      </c>
      <c r="BR3" s="16">
        <f t="shared" ref="BR3:BR33" si="34">IF(BO3="RP",BT3,0)</f>
        <v>0</v>
      </c>
      <c r="BS3" s="16">
        <f t="shared" ref="BS3:BS5" si="35">IF(BO3="SE",BU3,0)</f>
        <v>0</v>
      </c>
      <c r="BT3" s="16">
        <f>IF(OR(BO3="S",BO3="F",BO3="RP",BO3="SE"),BU3,0)</f>
        <v>0</v>
      </c>
      <c r="BU3" s="16">
        <f>IF(WEEKDAY(BN3,2)&gt;5,0,IF(WEEKDAY(BN3,2)=5,$C$44,IF(WEEKDAY(BN3,2)=4,$C$43,IF(WEEKDAY(BN3,2)=3,$C$42,IF(WEEKDAY(BN3,2)=2,$C$41,IF(WEEKDAY(BN3,2)=1,$C$40,"PB"))))))</f>
        <v>8</v>
      </c>
      <c r="BV3" s="4">
        <f>BN32+1</f>
        <v>44470</v>
      </c>
      <c r="BW3" s="8"/>
      <c r="BX3" s="16">
        <f t="shared" ref="BX3:BX33" si="36">IF(BW3="s",CB3,0)</f>
        <v>0</v>
      </c>
      <c r="BY3" s="16">
        <f t="shared" ref="BY3:BY33" si="37">IF(BW3="F",CB3,0)</f>
        <v>0</v>
      </c>
      <c r="BZ3" s="16">
        <f t="shared" ref="BZ3:BZ33" si="38">IF(BW3="RP",CB3,0)</f>
        <v>0</v>
      </c>
      <c r="CA3" s="16">
        <f t="shared" ref="CA3:CA5" si="39">IF(BW3="SE",CC3,0)</f>
        <v>0</v>
      </c>
      <c r="CB3" s="16">
        <f>IF(OR(BW3="S",BW3="F",BW3="RP",BW3="SE"),CC3,0)</f>
        <v>0</v>
      </c>
      <c r="CC3" s="16">
        <f>IF(WEEKDAY(BV3,2)&gt;5,0,IF(WEEKDAY(BV3,2)=5,$C$44,IF(WEEKDAY(BV3,2)=4,$C$43,IF(WEEKDAY(BV3,2)=3,$C$42,IF(WEEKDAY(BV3,2)=2,$C$41,IF(WEEKDAY(BV3,2)=1,$C$40,"PB"))))))</f>
        <v>4</v>
      </c>
      <c r="CD3" s="14">
        <f>BV33+1</f>
        <v>44501</v>
      </c>
      <c r="CE3" s="15"/>
      <c r="CF3" s="16">
        <f t="shared" ref="CF3:CF33" si="40">IF(CE3="s",CJ3,0)</f>
        <v>0</v>
      </c>
      <c r="CG3" s="16">
        <f t="shared" ref="CG3:CG33" si="41">IF(CE3="F",CJ3,0)</f>
        <v>0</v>
      </c>
      <c r="CH3" s="16">
        <f t="shared" ref="CH3:CH33" si="42">IF(CE3="RP",CJ3,0)</f>
        <v>0</v>
      </c>
      <c r="CI3" s="16">
        <f t="shared" ref="CI3:CI5" si="43">IF(CE3="SE",CK3,0)</f>
        <v>0</v>
      </c>
      <c r="CJ3" s="16">
        <f>IF(OR(CE3="S",CE3="F",CE3="RP",CE3="SE"),CK3,0)</f>
        <v>0</v>
      </c>
      <c r="CK3" s="16">
        <f t="shared" ref="CK3:CK33" si="44">IF(WEEKDAY(CD3,2)&gt;5,0,IF(WEEKDAY(CD3,2)=5,$C$44,IF(WEEKDAY(CD3,2)=4,$C$43,IF(WEEKDAY(CD3,2)=3,$C$42,IF(WEEKDAY(CD3,2)=2,$C$41,IF(WEEKDAY(CD3,2)=1,$C$40,"PB"))))))</f>
        <v>7</v>
      </c>
      <c r="CL3" s="4">
        <f>CD32+1</f>
        <v>44531</v>
      </c>
      <c r="CM3" s="8"/>
      <c r="CN3" s="16">
        <f t="shared" ref="CN3:CN33" si="45">IF(CM3="s",CR3,0)</f>
        <v>0</v>
      </c>
      <c r="CO3" s="16">
        <f t="shared" ref="CO3:CO33" si="46">IF(CM3="F",CR3,0)</f>
        <v>0</v>
      </c>
      <c r="CP3" s="16">
        <f t="shared" ref="CP3:CP33" si="47">IF(CM3="RP",CR3,0)</f>
        <v>0</v>
      </c>
      <c r="CQ3" s="16">
        <f t="shared" ref="CQ3:CQ5" si="48">IF(CM3="SE",CS3,0)</f>
        <v>0</v>
      </c>
      <c r="CR3" s="16">
        <f>IF(OR(CM3="S",CM3="F",CM3="RP",CM3="SE"),CS3,0)</f>
        <v>0</v>
      </c>
      <c r="CS3" s="16">
        <f>IF(WEEKDAY(CL3,2)&gt;5,0,IF(WEEKDAY(CL3,2)=5,$C$44,IF(WEEKDAY(CL3,2)=4,$C$43,IF(WEEKDAY(CL3,2)=3,$C$42,IF(WEEKDAY(CL3,2)=2,$C$41,IF(WEEKDAY(CL3,2)=1,$C$40,"PB"))))))</f>
        <v>8</v>
      </c>
      <c r="CT3" s="55"/>
    </row>
    <row r="4" spans="1:98" ht="21" customHeight="1" x14ac:dyDescent="0.2">
      <c r="A4" s="55"/>
      <c r="B4" s="14">
        <f t="shared" ref="B4:B33" si="49">B3+1</f>
        <v>44198</v>
      </c>
      <c r="C4" s="15"/>
      <c r="D4" s="16">
        <f t="shared" si="0"/>
        <v>0</v>
      </c>
      <c r="E4" s="16">
        <f t="shared" si="1"/>
        <v>0</v>
      </c>
      <c r="F4" s="16">
        <f t="shared" ref="F4:F33" si="50">IF(C4="RP",H4,0)</f>
        <v>0</v>
      </c>
      <c r="G4" s="16">
        <f t="shared" si="2"/>
        <v>0</v>
      </c>
      <c r="H4" s="16">
        <f t="shared" ref="H4:H33" si="51">IF(OR(C4="S",C4="F",C4="RP",C4="SE"),I4,0)</f>
        <v>0</v>
      </c>
      <c r="I4" s="16">
        <f>IF(WEEKDAY(B4,2)&gt;5,0,IF(WEEKDAY(B4,2)=5,$C$44,IF(WEEKDAY(B4,2)=4,$C$43,IF(WEEKDAY(B4,2)=3,$C$42,IF(WEEKDAY(B4,2)=2,$C$41,IF(WEEKDAY(B4,2)=1,$C$40,"PB"))))))</f>
        <v>0</v>
      </c>
      <c r="J4" s="4">
        <f t="shared" ref="J4:J30" si="52">J3+1</f>
        <v>44229</v>
      </c>
      <c r="K4" s="8"/>
      <c r="L4" s="16">
        <f t="shared" si="3"/>
        <v>0</v>
      </c>
      <c r="M4" s="16">
        <f t="shared" si="4"/>
        <v>0</v>
      </c>
      <c r="N4" s="16">
        <f t="shared" si="5"/>
        <v>0</v>
      </c>
      <c r="O4" s="16">
        <f t="shared" si="6"/>
        <v>0</v>
      </c>
      <c r="P4" s="16">
        <f t="shared" ref="P4:P33" si="53">IF(OR(K4="S",K4="F",K4="RP",K4="SE"),Q4,0)</f>
        <v>0</v>
      </c>
      <c r="Q4" s="16">
        <f t="shared" si="7"/>
        <v>8</v>
      </c>
      <c r="R4" s="4">
        <f t="shared" ref="R4:R33" si="54">R3+1</f>
        <v>44257</v>
      </c>
      <c r="S4" s="8"/>
      <c r="T4" s="16">
        <f t="shared" si="8"/>
        <v>0</v>
      </c>
      <c r="U4" s="16">
        <f t="shared" si="9"/>
        <v>0</v>
      </c>
      <c r="V4" s="16">
        <f t="shared" si="10"/>
        <v>0</v>
      </c>
      <c r="W4" s="16">
        <f t="shared" si="11"/>
        <v>0</v>
      </c>
      <c r="X4" s="16">
        <f t="shared" ref="X4:X33" si="55">IF(OR(S4="S",S4="F",S4="RP",S4="SE"),Y4,0)</f>
        <v>0</v>
      </c>
      <c r="Y4" s="16">
        <f t="shared" ref="Y4:Y33" si="56">IF(WEEKDAY(R4,2)&gt;5,0,IF(WEEKDAY(R4,2)=5,$C$44,IF(WEEKDAY(R4,2)=4,$C$43,IF(WEEKDAY(R4,2)=3,$C$42,IF(WEEKDAY(R4,2)=2,$C$41,IF(WEEKDAY(R4,2)=1,$C$40,"PB"))))))</f>
        <v>8</v>
      </c>
      <c r="Z4" s="4">
        <f t="shared" ref="Z4:Z32" si="57">Z3+1</f>
        <v>44288</v>
      </c>
      <c r="AA4" s="8"/>
      <c r="AB4" s="16">
        <f t="shared" si="12"/>
        <v>0</v>
      </c>
      <c r="AC4" s="16">
        <f t="shared" si="13"/>
        <v>0</v>
      </c>
      <c r="AD4" s="16">
        <f t="shared" si="14"/>
        <v>0</v>
      </c>
      <c r="AE4" s="16">
        <f t="shared" si="15"/>
        <v>0</v>
      </c>
      <c r="AF4" s="16">
        <f t="shared" ref="AF4:AF33" si="58">IF(OR(AA4="S",AA4="F",AA4="RP",AA4="SE"),AG4,0)</f>
        <v>0</v>
      </c>
      <c r="AG4" s="16">
        <f t="shared" ref="AG4:AG33" si="59">IF(WEEKDAY(Z4,2)&gt;5,0,IF(WEEKDAY(Z4,2)=5,$C$44,IF(WEEKDAY(Z4,2)=4,$C$43,IF(WEEKDAY(Z4,2)=3,$C$42,IF(WEEKDAY(Z4,2)=2,$C$41,IF(WEEKDAY(Z4,2)=1,$C$40,"PB"))))))</f>
        <v>4</v>
      </c>
      <c r="AH4" s="14">
        <f t="shared" ref="AH4:AH32" si="60">AH3+1</f>
        <v>44318</v>
      </c>
      <c r="AI4" s="15"/>
      <c r="AJ4" s="16">
        <f t="shared" si="16"/>
        <v>0</v>
      </c>
      <c r="AK4" s="16">
        <f t="shared" si="17"/>
        <v>0</v>
      </c>
      <c r="AL4" s="16">
        <f t="shared" si="18"/>
        <v>0</v>
      </c>
      <c r="AM4" s="16">
        <f t="shared" si="19"/>
        <v>0</v>
      </c>
      <c r="AN4" s="16">
        <f t="shared" ref="AN4:AN33" si="61">IF(OR(AI4="S",AI4="F",AI4="RP",AI4="SE"),AO4,0)</f>
        <v>0</v>
      </c>
      <c r="AO4" s="16">
        <f t="shared" ref="AO4:AO33" si="62">IF(WEEKDAY(AH4,2)&gt;5,0,IF(WEEKDAY(AH4,2)=5,$C$44,IF(WEEKDAY(AH4,2)=4,$C$43,IF(WEEKDAY(AH4,2)=3,$C$42,IF(WEEKDAY(AH4,2)=2,$C$41,IF(WEEKDAY(AH4,2)=1,$C$40,"PB"))))))</f>
        <v>0</v>
      </c>
      <c r="AP4" s="4">
        <f t="shared" ref="AP4:AP32" si="63">AP3+1</f>
        <v>44349</v>
      </c>
      <c r="AQ4" s="8"/>
      <c r="AR4" s="16">
        <f t="shared" si="20"/>
        <v>0</v>
      </c>
      <c r="AS4" s="16">
        <f t="shared" si="21"/>
        <v>0</v>
      </c>
      <c r="AT4" s="16">
        <f t="shared" si="22"/>
        <v>0</v>
      </c>
      <c r="AU4" s="16">
        <f t="shared" si="23"/>
        <v>0</v>
      </c>
      <c r="AV4" s="16">
        <f t="shared" ref="AV4:AV33" si="64">IF(OR(AQ4="S",AQ4="F",AQ4="RP",AQ4="SE"),AW4,0)</f>
        <v>0</v>
      </c>
      <c r="AW4" s="16">
        <f t="shared" ref="AW4:AW33" si="65">IF(WEEKDAY(AP4,2)&gt;5,0,IF(WEEKDAY(AP4,2)=5,$C$44,IF(WEEKDAY(AP4,2)=4,$C$43,IF(WEEKDAY(AP4,2)=3,$C$42,IF(WEEKDAY(AP4,2)=2,$C$41,IF(WEEKDAY(AP4,2)=1,$C$40,"PB"))))))</f>
        <v>8</v>
      </c>
      <c r="AX4" s="4">
        <f t="shared" ref="AX4:AX33" si="66">AX3+1</f>
        <v>44379</v>
      </c>
      <c r="AY4" s="8"/>
      <c r="AZ4" s="16">
        <f t="shared" si="24"/>
        <v>0</v>
      </c>
      <c r="BA4" s="16">
        <f t="shared" si="25"/>
        <v>0</v>
      </c>
      <c r="BB4" s="16">
        <f t="shared" si="26"/>
        <v>0</v>
      </c>
      <c r="BC4" s="16">
        <f t="shared" si="27"/>
        <v>0</v>
      </c>
      <c r="BD4" s="16">
        <f t="shared" ref="BD4:BD33" si="67">IF(OR(AY4="S",AY4="F",AY4="RP",AY4="SE"),BE4,0)</f>
        <v>0</v>
      </c>
      <c r="BE4" s="16">
        <f t="shared" ref="BE4:BE33" si="68">IF(WEEKDAY(AX4,2)&gt;5,0,IF(WEEKDAY(AX4,2)=5,$C$44,IF(WEEKDAY(AX4,2)=4,$C$43,IF(WEEKDAY(AX4,2)=3,$C$42,IF(WEEKDAY(AX4,2)=2,$C$41,IF(WEEKDAY(AX4,2)=1,$C$40,"PB"))))))</f>
        <v>4</v>
      </c>
      <c r="BF4" s="4">
        <f t="shared" ref="BF4:BF33" si="69">BF3+1</f>
        <v>44410</v>
      </c>
      <c r="BG4" s="8"/>
      <c r="BH4" s="16">
        <f t="shared" si="28"/>
        <v>0</v>
      </c>
      <c r="BI4" s="16">
        <f t="shared" si="29"/>
        <v>0</v>
      </c>
      <c r="BJ4" s="16">
        <f t="shared" si="30"/>
        <v>0</v>
      </c>
      <c r="BK4" s="16">
        <f t="shared" si="31"/>
        <v>0</v>
      </c>
      <c r="BL4" s="16">
        <f t="shared" ref="BL4:BL33" si="70">IF(OR(BG4="S",BG4="F",BG4="RP",BG4="SE"),BM4,0)</f>
        <v>0</v>
      </c>
      <c r="BM4" s="16">
        <f t="shared" ref="BM4:BM33" si="71">IF(WEEKDAY(BF4,2)&gt;5,0,IF(WEEKDAY(BF4,2)=5,$C$44,IF(WEEKDAY(BF4,2)=4,$C$43,IF(WEEKDAY(BF4,2)=3,$C$42,IF(WEEKDAY(BF4,2)=2,$C$41,IF(WEEKDAY(BF4,2)=1,$C$40,"PB"))))))</f>
        <v>7</v>
      </c>
      <c r="BN4" s="4">
        <f t="shared" ref="BN4:BN32" si="72">BN3+1</f>
        <v>44441</v>
      </c>
      <c r="BO4" s="8"/>
      <c r="BP4" s="16">
        <f t="shared" si="32"/>
        <v>0</v>
      </c>
      <c r="BQ4" s="16">
        <f t="shared" si="33"/>
        <v>0</v>
      </c>
      <c r="BR4" s="16">
        <f t="shared" si="34"/>
        <v>0</v>
      </c>
      <c r="BS4" s="16">
        <f t="shared" si="35"/>
        <v>0</v>
      </c>
      <c r="BT4" s="16">
        <f t="shared" ref="BT4:BT33" si="73">IF(OR(BO4="S",BO4="F",BO4="RP",BO4="SE"),BU4,0)</f>
        <v>0</v>
      </c>
      <c r="BU4" s="16">
        <f t="shared" ref="BU4:BU33" si="74">IF(WEEKDAY(BN4,2)&gt;5,0,IF(WEEKDAY(BN4,2)=5,$C$44,IF(WEEKDAY(BN4,2)=4,$C$43,IF(WEEKDAY(BN4,2)=3,$C$42,IF(WEEKDAY(BN4,2)=2,$C$41,IF(WEEKDAY(BN4,2)=1,$C$40,"PB"))))))</f>
        <v>8</v>
      </c>
      <c r="BV4" s="14">
        <f t="shared" ref="BV4:BV33" si="75">BV3+1</f>
        <v>44471</v>
      </c>
      <c r="BW4" s="15"/>
      <c r="BX4" s="16">
        <f t="shared" si="36"/>
        <v>0</v>
      </c>
      <c r="BY4" s="16">
        <f t="shared" si="37"/>
        <v>0</v>
      </c>
      <c r="BZ4" s="16">
        <f t="shared" si="38"/>
        <v>0</v>
      </c>
      <c r="CA4" s="16">
        <f t="shared" si="39"/>
        <v>0</v>
      </c>
      <c r="CB4" s="16">
        <f t="shared" ref="CB4:CB33" si="76">IF(OR(BW4="S",BW4="F",BW4="RP",BW4="SE"),CC4,0)</f>
        <v>0</v>
      </c>
      <c r="CC4" s="16">
        <f t="shared" ref="CC4:CC33" si="77">IF(WEEKDAY(BV4,2)&gt;5,0,IF(WEEKDAY(BV4,2)=5,$C$44,IF(WEEKDAY(BV4,2)=4,$C$43,IF(WEEKDAY(BV4,2)=3,$C$42,IF(WEEKDAY(BV4,2)=2,$C$41,IF(WEEKDAY(BV4,2)=1,$C$40,"PB"))))))</f>
        <v>0</v>
      </c>
      <c r="CD4" s="4">
        <f t="shared" ref="CD4:CD32" si="78">CD3+1</f>
        <v>44502</v>
      </c>
      <c r="CE4" s="8"/>
      <c r="CF4" s="16">
        <f t="shared" si="40"/>
        <v>0</v>
      </c>
      <c r="CG4" s="16">
        <f t="shared" si="41"/>
        <v>0</v>
      </c>
      <c r="CH4" s="16">
        <f t="shared" si="42"/>
        <v>0</v>
      </c>
      <c r="CI4" s="16">
        <f t="shared" si="43"/>
        <v>0</v>
      </c>
      <c r="CJ4" s="16">
        <f t="shared" ref="CJ4:CJ33" si="79">IF(OR(CE4="S",CE4="F",CE4="RP",CE4="SE"),CK4,0)</f>
        <v>0</v>
      </c>
      <c r="CK4" s="16">
        <f t="shared" si="44"/>
        <v>8</v>
      </c>
      <c r="CL4" s="4">
        <f t="shared" ref="CL4:CL33" si="80">CL3+1</f>
        <v>44532</v>
      </c>
      <c r="CM4" s="8"/>
      <c r="CN4" s="16">
        <f t="shared" si="45"/>
        <v>0</v>
      </c>
      <c r="CO4" s="16">
        <f t="shared" si="46"/>
        <v>0</v>
      </c>
      <c r="CP4" s="16">
        <f t="shared" si="47"/>
        <v>0</v>
      </c>
      <c r="CQ4" s="16">
        <f t="shared" si="48"/>
        <v>0</v>
      </c>
      <c r="CR4" s="16">
        <f t="shared" ref="CR4:CR33" si="81">IF(OR(CM4="S",CM4="F",CM4="RP",CM4="SE"),CS4,0)</f>
        <v>0</v>
      </c>
      <c r="CS4" s="16">
        <f t="shared" ref="CS4:CS33" si="82">IF(WEEKDAY(CL4,2)&gt;5,0,IF(WEEKDAY(CL4,2)=5,$C$44,IF(WEEKDAY(CL4,2)=4,$C$43,IF(WEEKDAY(CL4,2)=3,$C$42,IF(WEEKDAY(CL4,2)=2,$C$41,IF(WEEKDAY(CL4,2)=1,$C$40,"PB"))))))</f>
        <v>8</v>
      </c>
      <c r="CT4" s="55"/>
    </row>
    <row r="5" spans="1:98" ht="21" customHeight="1" x14ac:dyDescent="0.2">
      <c r="A5" s="55"/>
      <c r="B5" s="14">
        <f t="shared" si="49"/>
        <v>44199</v>
      </c>
      <c r="C5" s="15"/>
      <c r="D5" s="16">
        <f t="shared" si="0"/>
        <v>0</v>
      </c>
      <c r="E5" s="16">
        <f t="shared" si="1"/>
        <v>0</v>
      </c>
      <c r="F5" s="16">
        <f t="shared" si="50"/>
        <v>0</v>
      </c>
      <c r="G5" s="16">
        <f t="shared" si="2"/>
        <v>0</v>
      </c>
      <c r="H5" s="16">
        <f t="shared" si="51"/>
        <v>0</v>
      </c>
      <c r="I5" s="16">
        <f t="shared" ref="I5:I33" si="83">IF(WEEKDAY(B5,2)&gt;5,0,IF(WEEKDAY(B5,2)=5,$C$44,IF(WEEKDAY(B5,2)=4,$C$43,IF(WEEKDAY(B5,2)=3,$C$42,IF(WEEKDAY(B5,2)=2,$C$41,IF(WEEKDAY(B5,2)=1,$C$40,"PB"))))))</f>
        <v>0</v>
      </c>
      <c r="J5" s="4">
        <f t="shared" si="52"/>
        <v>44230</v>
      </c>
      <c r="K5" s="8"/>
      <c r="L5" s="16">
        <f t="shared" si="3"/>
        <v>0</v>
      </c>
      <c r="M5" s="16">
        <f t="shared" si="4"/>
        <v>0</v>
      </c>
      <c r="N5" s="16">
        <f t="shared" si="5"/>
        <v>0</v>
      </c>
      <c r="O5" s="16">
        <f t="shared" si="6"/>
        <v>0</v>
      </c>
      <c r="P5" s="16">
        <f t="shared" si="53"/>
        <v>0</v>
      </c>
      <c r="Q5" s="16">
        <f t="shared" si="7"/>
        <v>8</v>
      </c>
      <c r="R5" s="4">
        <f t="shared" si="54"/>
        <v>44258</v>
      </c>
      <c r="S5" s="8"/>
      <c r="T5" s="16">
        <f t="shared" si="8"/>
        <v>0</v>
      </c>
      <c r="U5" s="16">
        <f t="shared" si="9"/>
        <v>0</v>
      </c>
      <c r="V5" s="16">
        <f t="shared" si="10"/>
        <v>0</v>
      </c>
      <c r="W5" s="16">
        <f t="shared" si="11"/>
        <v>0</v>
      </c>
      <c r="X5" s="16">
        <f t="shared" si="55"/>
        <v>0</v>
      </c>
      <c r="Y5" s="16">
        <f t="shared" si="56"/>
        <v>8</v>
      </c>
      <c r="Z5" s="14">
        <f t="shared" si="57"/>
        <v>44289</v>
      </c>
      <c r="AA5" s="15"/>
      <c r="AB5" s="16">
        <f t="shared" si="12"/>
        <v>0</v>
      </c>
      <c r="AC5" s="16">
        <f t="shared" si="13"/>
        <v>0</v>
      </c>
      <c r="AD5" s="16">
        <f t="shared" si="14"/>
        <v>0</v>
      </c>
      <c r="AE5" s="16">
        <f t="shared" si="15"/>
        <v>0</v>
      </c>
      <c r="AF5" s="16">
        <f t="shared" si="58"/>
        <v>0</v>
      </c>
      <c r="AG5" s="16">
        <f t="shared" si="59"/>
        <v>0</v>
      </c>
      <c r="AH5" s="4">
        <f t="shared" si="60"/>
        <v>44319</v>
      </c>
      <c r="AI5" s="8"/>
      <c r="AJ5" s="16">
        <f t="shared" si="16"/>
        <v>0</v>
      </c>
      <c r="AK5" s="16">
        <f t="shared" si="17"/>
        <v>0</v>
      </c>
      <c r="AL5" s="16">
        <f t="shared" si="18"/>
        <v>0</v>
      </c>
      <c r="AM5" s="16">
        <f t="shared" si="19"/>
        <v>0</v>
      </c>
      <c r="AN5" s="16">
        <f t="shared" si="61"/>
        <v>0</v>
      </c>
      <c r="AO5" s="16">
        <f t="shared" si="62"/>
        <v>7</v>
      </c>
      <c r="AP5" s="4">
        <f t="shared" si="63"/>
        <v>44350</v>
      </c>
      <c r="AQ5" s="8"/>
      <c r="AR5" s="16">
        <f t="shared" si="20"/>
        <v>0</v>
      </c>
      <c r="AS5" s="16">
        <f t="shared" si="21"/>
        <v>0</v>
      </c>
      <c r="AT5" s="16">
        <f t="shared" si="22"/>
        <v>0</v>
      </c>
      <c r="AU5" s="16">
        <f t="shared" si="23"/>
        <v>0</v>
      </c>
      <c r="AV5" s="16">
        <f t="shared" si="64"/>
        <v>0</v>
      </c>
      <c r="AW5" s="16">
        <f t="shared" si="65"/>
        <v>8</v>
      </c>
      <c r="AX5" s="14">
        <f t="shared" si="66"/>
        <v>44380</v>
      </c>
      <c r="AY5" s="15"/>
      <c r="AZ5" s="16">
        <f t="shared" si="24"/>
        <v>0</v>
      </c>
      <c r="BA5" s="16">
        <f t="shared" si="25"/>
        <v>0</v>
      </c>
      <c r="BB5" s="16">
        <f t="shared" si="26"/>
        <v>0</v>
      </c>
      <c r="BC5" s="16">
        <f t="shared" si="27"/>
        <v>0</v>
      </c>
      <c r="BD5" s="16">
        <f t="shared" si="67"/>
        <v>0</v>
      </c>
      <c r="BE5" s="16">
        <f t="shared" si="68"/>
        <v>0</v>
      </c>
      <c r="BF5" s="4">
        <f t="shared" si="69"/>
        <v>44411</v>
      </c>
      <c r="BG5" s="8"/>
      <c r="BH5" s="16">
        <f t="shared" si="28"/>
        <v>0</v>
      </c>
      <c r="BI5" s="16">
        <f t="shared" si="29"/>
        <v>0</v>
      </c>
      <c r="BJ5" s="16">
        <f t="shared" si="30"/>
        <v>0</v>
      </c>
      <c r="BK5" s="16">
        <f t="shared" si="31"/>
        <v>0</v>
      </c>
      <c r="BL5" s="16">
        <f t="shared" si="70"/>
        <v>0</v>
      </c>
      <c r="BM5" s="16">
        <f t="shared" si="71"/>
        <v>8</v>
      </c>
      <c r="BN5" s="4">
        <f t="shared" si="72"/>
        <v>44442</v>
      </c>
      <c r="BO5" s="8"/>
      <c r="BP5" s="16">
        <f t="shared" si="32"/>
        <v>0</v>
      </c>
      <c r="BQ5" s="16">
        <f t="shared" si="33"/>
        <v>0</v>
      </c>
      <c r="BR5" s="16">
        <f t="shared" si="34"/>
        <v>0</v>
      </c>
      <c r="BS5" s="16">
        <f t="shared" si="35"/>
        <v>0</v>
      </c>
      <c r="BT5" s="16">
        <f t="shared" si="73"/>
        <v>0</v>
      </c>
      <c r="BU5" s="16">
        <f t="shared" si="74"/>
        <v>4</v>
      </c>
      <c r="BV5" s="14">
        <f t="shared" si="75"/>
        <v>44472</v>
      </c>
      <c r="BW5" s="15"/>
      <c r="BX5" s="16">
        <f t="shared" si="36"/>
        <v>0</v>
      </c>
      <c r="BY5" s="16">
        <f t="shared" si="37"/>
        <v>0</v>
      </c>
      <c r="BZ5" s="16">
        <f t="shared" si="38"/>
        <v>0</v>
      </c>
      <c r="CA5" s="16">
        <f t="shared" si="39"/>
        <v>0</v>
      </c>
      <c r="CB5" s="16">
        <f t="shared" si="76"/>
        <v>0</v>
      </c>
      <c r="CC5" s="16">
        <f t="shared" si="77"/>
        <v>0</v>
      </c>
      <c r="CD5" s="4">
        <f t="shared" si="78"/>
        <v>44503</v>
      </c>
      <c r="CE5" s="8"/>
      <c r="CF5" s="16">
        <f t="shared" si="40"/>
        <v>0</v>
      </c>
      <c r="CG5" s="16">
        <f t="shared" si="41"/>
        <v>0</v>
      </c>
      <c r="CH5" s="16">
        <f t="shared" si="42"/>
        <v>0</v>
      </c>
      <c r="CI5" s="16">
        <f t="shared" si="43"/>
        <v>0</v>
      </c>
      <c r="CJ5" s="16">
        <f t="shared" si="79"/>
        <v>0</v>
      </c>
      <c r="CK5" s="16">
        <f t="shared" si="44"/>
        <v>8</v>
      </c>
      <c r="CL5" s="4">
        <f t="shared" si="80"/>
        <v>44533</v>
      </c>
      <c r="CM5" s="8"/>
      <c r="CN5" s="16">
        <f t="shared" si="45"/>
        <v>0</v>
      </c>
      <c r="CO5" s="16">
        <f t="shared" si="46"/>
        <v>0</v>
      </c>
      <c r="CP5" s="16">
        <f t="shared" si="47"/>
        <v>0</v>
      </c>
      <c r="CQ5" s="16">
        <f t="shared" si="48"/>
        <v>0</v>
      </c>
      <c r="CR5" s="16">
        <f t="shared" si="81"/>
        <v>0</v>
      </c>
      <c r="CS5" s="16">
        <f t="shared" si="82"/>
        <v>4</v>
      </c>
      <c r="CT5" s="55"/>
    </row>
    <row r="6" spans="1:98" ht="21" customHeight="1" x14ac:dyDescent="0.2">
      <c r="A6" s="55"/>
      <c r="B6" s="4">
        <f t="shared" si="49"/>
        <v>44200</v>
      </c>
      <c r="C6" s="8"/>
      <c r="D6" s="16">
        <f t="shared" si="0"/>
        <v>0</v>
      </c>
      <c r="E6" s="16">
        <f t="shared" si="1"/>
        <v>0</v>
      </c>
      <c r="F6" s="16">
        <f t="shared" si="50"/>
        <v>0</v>
      </c>
      <c r="G6" s="16">
        <f>IF(C6="SE",I6,0)</f>
        <v>0</v>
      </c>
      <c r="H6" s="16">
        <f t="shared" si="51"/>
        <v>0</v>
      </c>
      <c r="I6" s="16">
        <f t="shared" si="83"/>
        <v>7</v>
      </c>
      <c r="J6" s="4">
        <f t="shared" si="52"/>
        <v>44231</v>
      </c>
      <c r="K6" s="8"/>
      <c r="L6" s="16">
        <f t="shared" si="3"/>
        <v>0</v>
      </c>
      <c r="M6" s="16">
        <f t="shared" si="4"/>
        <v>0</v>
      </c>
      <c r="N6" s="16">
        <f t="shared" si="5"/>
        <v>0</v>
      </c>
      <c r="O6" s="16">
        <f>IF(K6="SE",Q6,0)</f>
        <v>0</v>
      </c>
      <c r="P6" s="16">
        <f t="shared" si="53"/>
        <v>0</v>
      </c>
      <c r="Q6" s="16">
        <f t="shared" si="7"/>
        <v>8</v>
      </c>
      <c r="R6" s="4">
        <f t="shared" si="54"/>
        <v>44259</v>
      </c>
      <c r="S6" s="8"/>
      <c r="T6" s="16">
        <f t="shared" si="8"/>
        <v>0</v>
      </c>
      <c r="U6" s="16">
        <f t="shared" si="9"/>
        <v>0</v>
      </c>
      <c r="V6" s="16">
        <f t="shared" si="10"/>
        <v>0</v>
      </c>
      <c r="W6" s="16">
        <f>IF(S6="SE",Y6,0)</f>
        <v>0</v>
      </c>
      <c r="X6" s="16">
        <f t="shared" si="55"/>
        <v>0</v>
      </c>
      <c r="Y6" s="16">
        <f t="shared" si="56"/>
        <v>8</v>
      </c>
      <c r="Z6" s="14">
        <f t="shared" si="57"/>
        <v>44290</v>
      </c>
      <c r="AA6" s="15"/>
      <c r="AB6" s="16">
        <f t="shared" si="12"/>
        <v>0</v>
      </c>
      <c r="AC6" s="16">
        <f t="shared" si="13"/>
        <v>0</v>
      </c>
      <c r="AD6" s="16">
        <f t="shared" si="14"/>
        <v>0</v>
      </c>
      <c r="AE6" s="16">
        <f>IF(AA6="SE",AG6,0)</f>
        <v>0</v>
      </c>
      <c r="AF6" s="16">
        <f t="shared" si="58"/>
        <v>0</v>
      </c>
      <c r="AG6" s="16">
        <f t="shared" si="59"/>
        <v>0</v>
      </c>
      <c r="AH6" s="4">
        <f t="shared" si="60"/>
        <v>44320</v>
      </c>
      <c r="AI6" s="8"/>
      <c r="AJ6" s="16">
        <f t="shared" si="16"/>
        <v>0</v>
      </c>
      <c r="AK6" s="16">
        <f t="shared" si="17"/>
        <v>0</v>
      </c>
      <c r="AL6" s="16">
        <f t="shared" si="18"/>
        <v>0</v>
      </c>
      <c r="AM6" s="16">
        <f>IF(AI6="SE",AO6,0)</f>
        <v>0</v>
      </c>
      <c r="AN6" s="16">
        <f t="shared" si="61"/>
        <v>0</v>
      </c>
      <c r="AO6" s="16">
        <f t="shared" si="62"/>
        <v>8</v>
      </c>
      <c r="AP6" s="4">
        <f t="shared" si="63"/>
        <v>44351</v>
      </c>
      <c r="AQ6" s="8"/>
      <c r="AR6" s="16">
        <f t="shared" si="20"/>
        <v>0</v>
      </c>
      <c r="AS6" s="16">
        <f t="shared" si="21"/>
        <v>0</v>
      </c>
      <c r="AT6" s="16">
        <f t="shared" si="22"/>
        <v>0</v>
      </c>
      <c r="AU6" s="16">
        <f>IF(AQ6="SE",AW6,0)</f>
        <v>0</v>
      </c>
      <c r="AV6" s="16">
        <f t="shared" si="64"/>
        <v>0</v>
      </c>
      <c r="AW6" s="16">
        <f t="shared" si="65"/>
        <v>4</v>
      </c>
      <c r="AX6" s="14">
        <f t="shared" si="66"/>
        <v>44381</v>
      </c>
      <c r="AY6" s="15"/>
      <c r="AZ6" s="16">
        <f t="shared" si="24"/>
        <v>0</v>
      </c>
      <c r="BA6" s="16">
        <f t="shared" si="25"/>
        <v>0</v>
      </c>
      <c r="BB6" s="16">
        <f t="shared" si="26"/>
        <v>0</v>
      </c>
      <c r="BC6" s="16">
        <f>IF(AY6="SE",BE6,0)</f>
        <v>0</v>
      </c>
      <c r="BD6" s="16">
        <f t="shared" si="67"/>
        <v>0</v>
      </c>
      <c r="BE6" s="16">
        <f t="shared" si="68"/>
        <v>0</v>
      </c>
      <c r="BF6" s="4">
        <f t="shared" si="69"/>
        <v>44412</v>
      </c>
      <c r="BG6" s="8"/>
      <c r="BH6" s="16">
        <f t="shared" si="28"/>
        <v>0</v>
      </c>
      <c r="BI6" s="16">
        <f t="shared" si="29"/>
        <v>0</v>
      </c>
      <c r="BJ6" s="16">
        <f t="shared" si="30"/>
        <v>0</v>
      </c>
      <c r="BK6" s="16">
        <f>IF(BG6="SE",BM6,0)</f>
        <v>0</v>
      </c>
      <c r="BL6" s="16">
        <f t="shared" si="70"/>
        <v>0</v>
      </c>
      <c r="BM6" s="16">
        <f t="shared" si="71"/>
        <v>8</v>
      </c>
      <c r="BN6" s="14">
        <f t="shared" si="72"/>
        <v>44443</v>
      </c>
      <c r="BO6" s="15"/>
      <c r="BP6" s="16">
        <f t="shared" si="32"/>
        <v>0</v>
      </c>
      <c r="BQ6" s="16">
        <f t="shared" si="33"/>
        <v>0</v>
      </c>
      <c r="BR6" s="16">
        <f t="shared" si="34"/>
        <v>0</v>
      </c>
      <c r="BS6" s="16">
        <f>IF(BO6="SE",BU6,0)</f>
        <v>0</v>
      </c>
      <c r="BT6" s="16">
        <f t="shared" si="73"/>
        <v>0</v>
      </c>
      <c r="BU6" s="16">
        <f t="shared" si="74"/>
        <v>0</v>
      </c>
      <c r="BV6" s="4">
        <f t="shared" si="75"/>
        <v>44473</v>
      </c>
      <c r="BW6" s="8"/>
      <c r="BX6" s="16">
        <f t="shared" si="36"/>
        <v>0</v>
      </c>
      <c r="BY6" s="16">
        <f t="shared" si="37"/>
        <v>0</v>
      </c>
      <c r="BZ6" s="16">
        <f t="shared" si="38"/>
        <v>0</v>
      </c>
      <c r="CA6" s="16">
        <f>IF(BW6="SE",CC6,0)</f>
        <v>0</v>
      </c>
      <c r="CB6" s="16">
        <f t="shared" si="76"/>
        <v>0</v>
      </c>
      <c r="CC6" s="16">
        <f t="shared" si="77"/>
        <v>7</v>
      </c>
      <c r="CD6" s="4">
        <f t="shared" si="78"/>
        <v>44504</v>
      </c>
      <c r="CE6" s="8"/>
      <c r="CF6" s="16">
        <f t="shared" si="40"/>
        <v>0</v>
      </c>
      <c r="CG6" s="16">
        <f t="shared" si="41"/>
        <v>0</v>
      </c>
      <c r="CH6" s="16">
        <f t="shared" si="42"/>
        <v>0</v>
      </c>
      <c r="CI6" s="16">
        <f>IF(CE6="SE",CK6,0)</f>
        <v>0</v>
      </c>
      <c r="CJ6" s="16">
        <f t="shared" si="79"/>
        <v>0</v>
      </c>
      <c r="CK6" s="16">
        <f t="shared" si="44"/>
        <v>8</v>
      </c>
      <c r="CL6" s="14">
        <f t="shared" si="80"/>
        <v>44534</v>
      </c>
      <c r="CM6" s="15"/>
      <c r="CN6" s="16">
        <f t="shared" si="45"/>
        <v>0</v>
      </c>
      <c r="CO6" s="16">
        <f t="shared" si="46"/>
        <v>0</v>
      </c>
      <c r="CP6" s="16">
        <f t="shared" si="47"/>
        <v>0</v>
      </c>
      <c r="CQ6" s="16">
        <f>IF(CM6="SE",CS6,0)</f>
        <v>0</v>
      </c>
      <c r="CR6" s="16">
        <f t="shared" si="81"/>
        <v>0</v>
      </c>
      <c r="CS6" s="16">
        <f t="shared" si="82"/>
        <v>0</v>
      </c>
      <c r="CT6" s="55"/>
    </row>
    <row r="7" spans="1:98" ht="21" customHeight="1" x14ac:dyDescent="0.2">
      <c r="A7" s="55"/>
      <c r="B7" s="4">
        <f t="shared" si="49"/>
        <v>44201</v>
      </c>
      <c r="C7" s="8"/>
      <c r="D7" s="16">
        <f t="shared" si="0"/>
        <v>0</v>
      </c>
      <c r="E7" s="16">
        <f t="shared" si="1"/>
        <v>0</v>
      </c>
      <c r="F7" s="16">
        <f t="shared" si="50"/>
        <v>0</v>
      </c>
      <c r="G7" s="16">
        <f t="shared" ref="G7:G33" si="84">IF(C7="SE",I7,0)</f>
        <v>0</v>
      </c>
      <c r="H7" s="16">
        <f t="shared" si="51"/>
        <v>0</v>
      </c>
      <c r="I7" s="16">
        <f t="shared" si="83"/>
        <v>8</v>
      </c>
      <c r="J7" s="4">
        <f t="shared" si="52"/>
        <v>44232</v>
      </c>
      <c r="K7" s="8"/>
      <c r="L7" s="16">
        <f t="shared" si="3"/>
        <v>0</v>
      </c>
      <c r="M7" s="16">
        <f t="shared" si="4"/>
        <v>0</v>
      </c>
      <c r="N7" s="16">
        <f t="shared" si="5"/>
        <v>0</v>
      </c>
      <c r="O7" s="16">
        <f t="shared" ref="O7:O33" si="85">IF(K7="SE",Q7,0)</f>
        <v>0</v>
      </c>
      <c r="P7" s="16">
        <f t="shared" si="53"/>
        <v>0</v>
      </c>
      <c r="Q7" s="16">
        <f t="shared" si="7"/>
        <v>4</v>
      </c>
      <c r="R7" s="4">
        <f t="shared" si="54"/>
        <v>44260</v>
      </c>
      <c r="S7" s="8"/>
      <c r="T7" s="16">
        <f t="shared" si="8"/>
        <v>0</v>
      </c>
      <c r="U7" s="16">
        <f t="shared" si="9"/>
        <v>0</v>
      </c>
      <c r="V7" s="16">
        <f t="shared" si="10"/>
        <v>0</v>
      </c>
      <c r="W7" s="16">
        <f t="shared" ref="W7:W33" si="86">IF(S7="SE",Y7,0)</f>
        <v>0</v>
      </c>
      <c r="X7" s="16">
        <f t="shared" si="55"/>
        <v>0</v>
      </c>
      <c r="Y7" s="16">
        <f t="shared" si="56"/>
        <v>4</v>
      </c>
      <c r="Z7" s="14">
        <f t="shared" si="57"/>
        <v>44291</v>
      </c>
      <c r="AA7" s="15"/>
      <c r="AB7" s="16">
        <f t="shared" si="12"/>
        <v>0</v>
      </c>
      <c r="AC7" s="16">
        <f t="shared" si="13"/>
        <v>0</v>
      </c>
      <c r="AD7" s="16">
        <f t="shared" si="14"/>
        <v>0</v>
      </c>
      <c r="AE7" s="16">
        <f t="shared" ref="AE7:AE33" si="87">IF(AA7="SE",AG7,0)</f>
        <v>0</v>
      </c>
      <c r="AF7" s="16">
        <f t="shared" si="58"/>
        <v>0</v>
      </c>
      <c r="AG7" s="16">
        <f t="shared" si="59"/>
        <v>7</v>
      </c>
      <c r="AH7" s="4">
        <f t="shared" si="60"/>
        <v>44321</v>
      </c>
      <c r="AI7" s="8"/>
      <c r="AJ7" s="16">
        <f t="shared" si="16"/>
        <v>0</v>
      </c>
      <c r="AK7" s="16">
        <f t="shared" si="17"/>
        <v>0</v>
      </c>
      <c r="AL7" s="16">
        <f t="shared" si="18"/>
        <v>0</v>
      </c>
      <c r="AM7" s="16">
        <f t="shared" ref="AM7:AM33" si="88">IF(AI7="SE",AO7,0)</f>
        <v>0</v>
      </c>
      <c r="AN7" s="16">
        <f t="shared" si="61"/>
        <v>0</v>
      </c>
      <c r="AO7" s="16">
        <f t="shared" si="62"/>
        <v>8</v>
      </c>
      <c r="AP7" s="14">
        <f t="shared" si="63"/>
        <v>44352</v>
      </c>
      <c r="AQ7" s="15"/>
      <c r="AR7" s="16">
        <f t="shared" si="20"/>
        <v>0</v>
      </c>
      <c r="AS7" s="16">
        <f t="shared" si="21"/>
        <v>0</v>
      </c>
      <c r="AT7" s="16">
        <f t="shared" si="22"/>
        <v>0</v>
      </c>
      <c r="AU7" s="16">
        <f t="shared" ref="AU7:AU33" si="89">IF(AQ7="SE",AW7,0)</f>
        <v>0</v>
      </c>
      <c r="AV7" s="16">
        <f t="shared" si="64"/>
        <v>0</v>
      </c>
      <c r="AW7" s="16">
        <f t="shared" si="65"/>
        <v>0</v>
      </c>
      <c r="AX7" s="4">
        <f t="shared" si="66"/>
        <v>44382</v>
      </c>
      <c r="AY7" s="8"/>
      <c r="AZ7" s="16">
        <f t="shared" si="24"/>
        <v>0</v>
      </c>
      <c r="BA7" s="16">
        <f t="shared" si="25"/>
        <v>0</v>
      </c>
      <c r="BB7" s="16">
        <f t="shared" si="26"/>
        <v>0</v>
      </c>
      <c r="BC7" s="16">
        <f t="shared" ref="BC7:BC33" si="90">IF(AY7="SE",BE7,0)</f>
        <v>0</v>
      </c>
      <c r="BD7" s="16">
        <f t="shared" si="67"/>
        <v>0</v>
      </c>
      <c r="BE7" s="16">
        <f t="shared" si="68"/>
        <v>7</v>
      </c>
      <c r="BF7" s="4">
        <f t="shared" si="69"/>
        <v>44413</v>
      </c>
      <c r="BG7" s="8"/>
      <c r="BH7" s="16">
        <f t="shared" si="28"/>
        <v>0</v>
      </c>
      <c r="BI7" s="16">
        <f t="shared" si="29"/>
        <v>0</v>
      </c>
      <c r="BJ7" s="16">
        <f t="shared" si="30"/>
        <v>0</v>
      </c>
      <c r="BK7" s="16">
        <f t="shared" ref="BK7:BK33" si="91">IF(BG7="SE",BM7,0)</f>
        <v>0</v>
      </c>
      <c r="BL7" s="16">
        <f t="shared" si="70"/>
        <v>0</v>
      </c>
      <c r="BM7" s="16">
        <f t="shared" si="71"/>
        <v>8</v>
      </c>
      <c r="BN7" s="14">
        <f t="shared" si="72"/>
        <v>44444</v>
      </c>
      <c r="BO7" s="15"/>
      <c r="BP7" s="16">
        <f t="shared" si="32"/>
        <v>0</v>
      </c>
      <c r="BQ7" s="16">
        <f t="shared" si="33"/>
        <v>0</v>
      </c>
      <c r="BR7" s="16">
        <f t="shared" si="34"/>
        <v>0</v>
      </c>
      <c r="BS7" s="16">
        <f t="shared" ref="BS7:BS33" si="92">IF(BO7="SE",BU7,0)</f>
        <v>0</v>
      </c>
      <c r="BT7" s="16">
        <f t="shared" si="73"/>
        <v>0</v>
      </c>
      <c r="BU7" s="16">
        <f t="shared" si="74"/>
        <v>0</v>
      </c>
      <c r="BV7" s="4">
        <f t="shared" si="75"/>
        <v>44474</v>
      </c>
      <c r="BW7" s="8"/>
      <c r="BX7" s="16">
        <f t="shared" si="36"/>
        <v>0</v>
      </c>
      <c r="BY7" s="16">
        <f t="shared" si="37"/>
        <v>0</v>
      </c>
      <c r="BZ7" s="16">
        <f t="shared" si="38"/>
        <v>0</v>
      </c>
      <c r="CA7" s="16">
        <f t="shared" ref="CA7:CA33" si="93">IF(BW7="SE",CC7,0)</f>
        <v>0</v>
      </c>
      <c r="CB7" s="16">
        <f t="shared" si="76"/>
        <v>0</v>
      </c>
      <c r="CC7" s="16">
        <f t="shared" si="77"/>
        <v>8</v>
      </c>
      <c r="CD7" s="4">
        <f t="shared" si="78"/>
        <v>44505</v>
      </c>
      <c r="CE7" s="8"/>
      <c r="CF7" s="16">
        <f t="shared" si="40"/>
        <v>0</v>
      </c>
      <c r="CG7" s="16">
        <f t="shared" si="41"/>
        <v>0</v>
      </c>
      <c r="CH7" s="16">
        <f t="shared" si="42"/>
        <v>0</v>
      </c>
      <c r="CI7" s="16">
        <f t="shared" ref="CI7:CI33" si="94">IF(CE7="SE",CK7,0)</f>
        <v>0</v>
      </c>
      <c r="CJ7" s="16">
        <f t="shared" si="79"/>
        <v>0</v>
      </c>
      <c r="CK7" s="16">
        <f t="shared" si="44"/>
        <v>4</v>
      </c>
      <c r="CL7" s="14">
        <f t="shared" si="80"/>
        <v>44535</v>
      </c>
      <c r="CM7" s="15"/>
      <c r="CN7" s="16">
        <f t="shared" si="45"/>
        <v>0</v>
      </c>
      <c r="CO7" s="16">
        <f t="shared" si="46"/>
        <v>0</v>
      </c>
      <c r="CP7" s="16">
        <f t="shared" si="47"/>
        <v>0</v>
      </c>
      <c r="CQ7" s="16">
        <f t="shared" ref="CQ7:CQ33" si="95">IF(CM7="SE",CS7,0)</f>
        <v>0</v>
      </c>
      <c r="CR7" s="16">
        <f t="shared" si="81"/>
        <v>0</v>
      </c>
      <c r="CS7" s="16">
        <f t="shared" si="82"/>
        <v>0</v>
      </c>
      <c r="CT7" s="55"/>
    </row>
    <row r="8" spans="1:98" ht="21" customHeight="1" x14ac:dyDescent="0.2">
      <c r="A8" s="55"/>
      <c r="B8" s="4">
        <f t="shared" si="49"/>
        <v>44202</v>
      </c>
      <c r="C8" s="8"/>
      <c r="D8" s="16">
        <f t="shared" si="0"/>
        <v>0</v>
      </c>
      <c r="E8" s="16">
        <f t="shared" si="1"/>
        <v>0</v>
      </c>
      <c r="F8" s="16">
        <f t="shared" si="50"/>
        <v>0</v>
      </c>
      <c r="G8" s="16">
        <f t="shared" si="84"/>
        <v>0</v>
      </c>
      <c r="H8" s="16">
        <f t="shared" si="51"/>
        <v>0</v>
      </c>
      <c r="I8" s="16">
        <f t="shared" si="83"/>
        <v>8</v>
      </c>
      <c r="J8" s="14">
        <f t="shared" si="52"/>
        <v>44233</v>
      </c>
      <c r="K8" s="15"/>
      <c r="L8" s="16">
        <f t="shared" si="3"/>
        <v>0</v>
      </c>
      <c r="M8" s="16">
        <f t="shared" si="4"/>
        <v>0</v>
      </c>
      <c r="N8" s="16">
        <f t="shared" si="5"/>
        <v>0</v>
      </c>
      <c r="O8" s="16">
        <f t="shared" si="85"/>
        <v>0</v>
      </c>
      <c r="P8" s="16">
        <f t="shared" si="53"/>
        <v>0</v>
      </c>
      <c r="Q8" s="16">
        <f t="shared" si="7"/>
        <v>0</v>
      </c>
      <c r="R8" s="14">
        <f t="shared" si="54"/>
        <v>44261</v>
      </c>
      <c r="S8" s="15"/>
      <c r="T8" s="16">
        <f t="shared" si="8"/>
        <v>0</v>
      </c>
      <c r="U8" s="16">
        <f t="shared" si="9"/>
        <v>0</v>
      </c>
      <c r="V8" s="16">
        <f t="shared" si="10"/>
        <v>0</v>
      </c>
      <c r="W8" s="16">
        <f t="shared" si="86"/>
        <v>0</v>
      </c>
      <c r="X8" s="16">
        <f t="shared" si="55"/>
        <v>0</v>
      </c>
      <c r="Y8" s="16">
        <f t="shared" si="56"/>
        <v>0</v>
      </c>
      <c r="Z8" s="4">
        <f t="shared" si="57"/>
        <v>44292</v>
      </c>
      <c r="AA8" s="8"/>
      <c r="AB8" s="16">
        <f t="shared" si="12"/>
        <v>0</v>
      </c>
      <c r="AC8" s="16">
        <f t="shared" si="13"/>
        <v>0</v>
      </c>
      <c r="AD8" s="16">
        <f t="shared" si="14"/>
        <v>0</v>
      </c>
      <c r="AE8" s="16">
        <f t="shared" si="87"/>
        <v>0</v>
      </c>
      <c r="AF8" s="16">
        <f t="shared" si="58"/>
        <v>0</v>
      </c>
      <c r="AG8" s="16">
        <f t="shared" si="59"/>
        <v>8</v>
      </c>
      <c r="AH8" s="4">
        <f t="shared" si="60"/>
        <v>44322</v>
      </c>
      <c r="AI8" s="8"/>
      <c r="AJ8" s="16">
        <f t="shared" si="16"/>
        <v>0</v>
      </c>
      <c r="AK8" s="16">
        <f t="shared" si="17"/>
        <v>0</v>
      </c>
      <c r="AL8" s="16">
        <f t="shared" si="18"/>
        <v>0</v>
      </c>
      <c r="AM8" s="16">
        <f t="shared" si="88"/>
        <v>0</v>
      </c>
      <c r="AN8" s="16">
        <f t="shared" si="61"/>
        <v>0</v>
      </c>
      <c r="AO8" s="16">
        <f t="shared" si="62"/>
        <v>8</v>
      </c>
      <c r="AP8" s="14">
        <f t="shared" si="63"/>
        <v>44353</v>
      </c>
      <c r="AQ8" s="15"/>
      <c r="AR8" s="16">
        <f t="shared" si="20"/>
        <v>0</v>
      </c>
      <c r="AS8" s="16">
        <f t="shared" si="21"/>
        <v>0</v>
      </c>
      <c r="AT8" s="16">
        <f t="shared" si="22"/>
        <v>0</v>
      </c>
      <c r="AU8" s="16">
        <f t="shared" si="89"/>
        <v>0</v>
      </c>
      <c r="AV8" s="16">
        <f t="shared" si="64"/>
        <v>0</v>
      </c>
      <c r="AW8" s="16">
        <f t="shared" si="65"/>
        <v>0</v>
      </c>
      <c r="AX8" s="4">
        <f t="shared" si="66"/>
        <v>44383</v>
      </c>
      <c r="AY8" s="8"/>
      <c r="AZ8" s="16">
        <f t="shared" si="24"/>
        <v>0</v>
      </c>
      <c r="BA8" s="16">
        <f t="shared" si="25"/>
        <v>0</v>
      </c>
      <c r="BB8" s="16">
        <f t="shared" si="26"/>
        <v>0</v>
      </c>
      <c r="BC8" s="16">
        <f t="shared" si="90"/>
        <v>0</v>
      </c>
      <c r="BD8" s="16">
        <f t="shared" si="67"/>
        <v>0</v>
      </c>
      <c r="BE8" s="16">
        <f t="shared" si="68"/>
        <v>8</v>
      </c>
      <c r="BF8" s="4">
        <f t="shared" si="69"/>
        <v>44414</v>
      </c>
      <c r="BG8" s="8"/>
      <c r="BH8" s="16">
        <f t="shared" si="28"/>
        <v>0</v>
      </c>
      <c r="BI8" s="16">
        <f t="shared" si="29"/>
        <v>0</v>
      </c>
      <c r="BJ8" s="16">
        <f t="shared" si="30"/>
        <v>0</v>
      </c>
      <c r="BK8" s="16">
        <f t="shared" si="91"/>
        <v>0</v>
      </c>
      <c r="BL8" s="16">
        <f t="shared" si="70"/>
        <v>0</v>
      </c>
      <c r="BM8" s="16">
        <f t="shared" si="71"/>
        <v>4</v>
      </c>
      <c r="BN8" s="4">
        <f t="shared" si="72"/>
        <v>44445</v>
      </c>
      <c r="BO8" s="8"/>
      <c r="BP8" s="16">
        <f t="shared" si="32"/>
        <v>0</v>
      </c>
      <c r="BQ8" s="16">
        <f t="shared" si="33"/>
        <v>0</v>
      </c>
      <c r="BR8" s="16">
        <f t="shared" si="34"/>
        <v>0</v>
      </c>
      <c r="BS8" s="16">
        <f t="shared" si="92"/>
        <v>0</v>
      </c>
      <c r="BT8" s="16">
        <f t="shared" si="73"/>
        <v>0</v>
      </c>
      <c r="BU8" s="16">
        <f t="shared" si="74"/>
        <v>7</v>
      </c>
      <c r="BV8" s="4">
        <f t="shared" si="75"/>
        <v>44475</v>
      </c>
      <c r="BW8" s="8"/>
      <c r="BX8" s="16">
        <f t="shared" si="36"/>
        <v>0</v>
      </c>
      <c r="BY8" s="16">
        <f t="shared" si="37"/>
        <v>0</v>
      </c>
      <c r="BZ8" s="16">
        <f t="shared" si="38"/>
        <v>0</v>
      </c>
      <c r="CA8" s="16">
        <f t="shared" si="93"/>
        <v>0</v>
      </c>
      <c r="CB8" s="16">
        <f t="shared" si="76"/>
        <v>0</v>
      </c>
      <c r="CC8" s="16">
        <f t="shared" si="77"/>
        <v>8</v>
      </c>
      <c r="CD8" s="14">
        <f t="shared" si="78"/>
        <v>44506</v>
      </c>
      <c r="CE8" s="15"/>
      <c r="CF8" s="16">
        <f t="shared" si="40"/>
        <v>0</v>
      </c>
      <c r="CG8" s="16">
        <f t="shared" si="41"/>
        <v>0</v>
      </c>
      <c r="CH8" s="16">
        <f t="shared" si="42"/>
        <v>0</v>
      </c>
      <c r="CI8" s="16">
        <f t="shared" si="94"/>
        <v>0</v>
      </c>
      <c r="CJ8" s="16">
        <f t="shared" si="79"/>
        <v>0</v>
      </c>
      <c r="CK8" s="16">
        <f t="shared" si="44"/>
        <v>0</v>
      </c>
      <c r="CL8" s="4">
        <f t="shared" si="80"/>
        <v>44536</v>
      </c>
      <c r="CM8" s="8"/>
      <c r="CN8" s="16">
        <f t="shared" si="45"/>
        <v>0</v>
      </c>
      <c r="CO8" s="16">
        <f t="shared" si="46"/>
        <v>0</v>
      </c>
      <c r="CP8" s="16">
        <f t="shared" si="47"/>
        <v>0</v>
      </c>
      <c r="CQ8" s="16">
        <f t="shared" si="95"/>
        <v>0</v>
      </c>
      <c r="CR8" s="16">
        <f t="shared" si="81"/>
        <v>0</v>
      </c>
      <c r="CS8" s="16">
        <f t="shared" si="82"/>
        <v>7</v>
      </c>
      <c r="CT8" s="55"/>
    </row>
    <row r="9" spans="1:98" ht="21" customHeight="1" x14ac:dyDescent="0.2">
      <c r="A9" s="55"/>
      <c r="B9" s="4">
        <f t="shared" si="49"/>
        <v>44203</v>
      </c>
      <c r="C9" s="8"/>
      <c r="D9" s="16">
        <f t="shared" si="0"/>
        <v>0</v>
      </c>
      <c r="E9" s="16">
        <f t="shared" si="1"/>
        <v>0</v>
      </c>
      <c r="F9" s="16">
        <f t="shared" si="50"/>
        <v>0</v>
      </c>
      <c r="G9" s="16">
        <f t="shared" si="84"/>
        <v>0</v>
      </c>
      <c r="H9" s="16">
        <f t="shared" si="51"/>
        <v>0</v>
      </c>
      <c r="I9" s="16">
        <f t="shared" si="83"/>
        <v>8</v>
      </c>
      <c r="J9" s="14">
        <f t="shared" si="52"/>
        <v>44234</v>
      </c>
      <c r="K9" s="15"/>
      <c r="L9" s="16">
        <f t="shared" si="3"/>
        <v>0</v>
      </c>
      <c r="M9" s="16">
        <f t="shared" si="4"/>
        <v>0</v>
      </c>
      <c r="N9" s="16">
        <f t="shared" si="5"/>
        <v>0</v>
      </c>
      <c r="O9" s="16">
        <f t="shared" si="85"/>
        <v>0</v>
      </c>
      <c r="P9" s="16">
        <f t="shared" si="53"/>
        <v>0</v>
      </c>
      <c r="Q9" s="16">
        <f t="shared" si="7"/>
        <v>0</v>
      </c>
      <c r="R9" s="14">
        <f t="shared" si="54"/>
        <v>44262</v>
      </c>
      <c r="S9" s="15"/>
      <c r="T9" s="16">
        <f t="shared" si="8"/>
        <v>0</v>
      </c>
      <c r="U9" s="16">
        <f t="shared" si="9"/>
        <v>0</v>
      </c>
      <c r="V9" s="16">
        <f t="shared" si="10"/>
        <v>0</v>
      </c>
      <c r="W9" s="16">
        <f t="shared" si="86"/>
        <v>0</v>
      </c>
      <c r="X9" s="16">
        <f t="shared" si="55"/>
        <v>0</v>
      </c>
      <c r="Y9" s="16">
        <f t="shared" si="56"/>
        <v>0</v>
      </c>
      <c r="Z9" s="4">
        <f t="shared" si="57"/>
        <v>44293</v>
      </c>
      <c r="AA9" s="8"/>
      <c r="AB9" s="16">
        <f t="shared" si="12"/>
        <v>0</v>
      </c>
      <c r="AC9" s="16">
        <f t="shared" si="13"/>
        <v>0</v>
      </c>
      <c r="AD9" s="16">
        <f t="shared" si="14"/>
        <v>0</v>
      </c>
      <c r="AE9" s="16">
        <f t="shared" si="87"/>
        <v>0</v>
      </c>
      <c r="AF9" s="16">
        <f t="shared" si="58"/>
        <v>0</v>
      </c>
      <c r="AG9" s="16">
        <f t="shared" si="59"/>
        <v>8</v>
      </c>
      <c r="AH9" s="4">
        <f t="shared" si="60"/>
        <v>44323</v>
      </c>
      <c r="AI9" s="8"/>
      <c r="AJ9" s="16">
        <f t="shared" si="16"/>
        <v>0</v>
      </c>
      <c r="AK9" s="16">
        <f t="shared" si="17"/>
        <v>0</v>
      </c>
      <c r="AL9" s="16">
        <f t="shared" si="18"/>
        <v>0</v>
      </c>
      <c r="AM9" s="16">
        <f t="shared" si="88"/>
        <v>0</v>
      </c>
      <c r="AN9" s="16">
        <f t="shared" si="61"/>
        <v>0</v>
      </c>
      <c r="AO9" s="16">
        <f t="shared" si="62"/>
        <v>4</v>
      </c>
      <c r="AP9" s="4">
        <f t="shared" si="63"/>
        <v>44354</v>
      </c>
      <c r="AQ9" s="8"/>
      <c r="AR9" s="16">
        <f t="shared" si="20"/>
        <v>0</v>
      </c>
      <c r="AS9" s="16">
        <f t="shared" si="21"/>
        <v>0</v>
      </c>
      <c r="AT9" s="16">
        <f t="shared" si="22"/>
        <v>0</v>
      </c>
      <c r="AU9" s="16">
        <f t="shared" si="89"/>
        <v>0</v>
      </c>
      <c r="AV9" s="16">
        <f t="shared" si="64"/>
        <v>0</v>
      </c>
      <c r="AW9" s="16">
        <f t="shared" si="65"/>
        <v>7</v>
      </c>
      <c r="AX9" s="4">
        <f t="shared" si="66"/>
        <v>44384</v>
      </c>
      <c r="AY9" s="8"/>
      <c r="AZ9" s="16">
        <f t="shared" si="24"/>
        <v>0</v>
      </c>
      <c r="BA9" s="16">
        <f t="shared" si="25"/>
        <v>0</v>
      </c>
      <c r="BB9" s="16">
        <f t="shared" si="26"/>
        <v>0</v>
      </c>
      <c r="BC9" s="16">
        <f t="shared" si="90"/>
        <v>0</v>
      </c>
      <c r="BD9" s="16">
        <f t="shared" si="67"/>
        <v>0</v>
      </c>
      <c r="BE9" s="16">
        <f t="shared" si="68"/>
        <v>8</v>
      </c>
      <c r="BF9" s="14">
        <f t="shared" si="69"/>
        <v>44415</v>
      </c>
      <c r="BG9" s="15"/>
      <c r="BH9" s="16">
        <f t="shared" si="28"/>
        <v>0</v>
      </c>
      <c r="BI9" s="16">
        <f t="shared" si="29"/>
        <v>0</v>
      </c>
      <c r="BJ9" s="16">
        <f t="shared" si="30"/>
        <v>0</v>
      </c>
      <c r="BK9" s="16">
        <f t="shared" si="91"/>
        <v>0</v>
      </c>
      <c r="BL9" s="16">
        <f t="shared" si="70"/>
        <v>0</v>
      </c>
      <c r="BM9" s="16">
        <f t="shared" si="71"/>
        <v>0</v>
      </c>
      <c r="BN9" s="4">
        <f t="shared" si="72"/>
        <v>44446</v>
      </c>
      <c r="BO9" s="8"/>
      <c r="BP9" s="16">
        <f t="shared" si="32"/>
        <v>0</v>
      </c>
      <c r="BQ9" s="16">
        <f t="shared" si="33"/>
        <v>0</v>
      </c>
      <c r="BR9" s="16">
        <f t="shared" si="34"/>
        <v>0</v>
      </c>
      <c r="BS9" s="16">
        <f t="shared" si="92"/>
        <v>0</v>
      </c>
      <c r="BT9" s="16">
        <f t="shared" si="73"/>
        <v>0</v>
      </c>
      <c r="BU9" s="16">
        <f t="shared" si="74"/>
        <v>8</v>
      </c>
      <c r="BV9" s="4">
        <f t="shared" si="75"/>
        <v>44476</v>
      </c>
      <c r="BW9" s="8"/>
      <c r="BX9" s="16">
        <f t="shared" si="36"/>
        <v>0</v>
      </c>
      <c r="BY9" s="16">
        <f t="shared" si="37"/>
        <v>0</v>
      </c>
      <c r="BZ9" s="16">
        <f t="shared" si="38"/>
        <v>0</v>
      </c>
      <c r="CA9" s="16">
        <f t="shared" si="93"/>
        <v>0</v>
      </c>
      <c r="CB9" s="16">
        <f t="shared" si="76"/>
        <v>0</v>
      </c>
      <c r="CC9" s="16">
        <f t="shared" si="77"/>
        <v>8</v>
      </c>
      <c r="CD9" s="14">
        <f t="shared" si="78"/>
        <v>44507</v>
      </c>
      <c r="CE9" s="15"/>
      <c r="CF9" s="16">
        <f t="shared" si="40"/>
        <v>0</v>
      </c>
      <c r="CG9" s="16">
        <f t="shared" si="41"/>
        <v>0</v>
      </c>
      <c r="CH9" s="16">
        <f t="shared" si="42"/>
        <v>0</v>
      </c>
      <c r="CI9" s="16">
        <f t="shared" si="94"/>
        <v>0</v>
      </c>
      <c r="CJ9" s="16">
        <f t="shared" si="79"/>
        <v>0</v>
      </c>
      <c r="CK9" s="16">
        <f t="shared" si="44"/>
        <v>0</v>
      </c>
      <c r="CL9" s="4">
        <f t="shared" si="80"/>
        <v>44537</v>
      </c>
      <c r="CM9" s="8"/>
      <c r="CN9" s="16">
        <f t="shared" si="45"/>
        <v>0</v>
      </c>
      <c r="CO9" s="16">
        <f t="shared" si="46"/>
        <v>0</v>
      </c>
      <c r="CP9" s="16">
        <f t="shared" si="47"/>
        <v>0</v>
      </c>
      <c r="CQ9" s="16">
        <f t="shared" si="95"/>
        <v>0</v>
      </c>
      <c r="CR9" s="16">
        <f t="shared" si="81"/>
        <v>0</v>
      </c>
      <c r="CS9" s="16">
        <f t="shared" si="82"/>
        <v>8</v>
      </c>
      <c r="CT9" s="55"/>
    </row>
    <row r="10" spans="1:98" ht="21" customHeight="1" x14ac:dyDescent="0.2">
      <c r="A10" s="55"/>
      <c r="B10" s="4">
        <f t="shared" si="49"/>
        <v>44204</v>
      </c>
      <c r="C10" s="8"/>
      <c r="D10" s="16">
        <f t="shared" si="0"/>
        <v>0</v>
      </c>
      <c r="E10" s="16">
        <f t="shared" si="1"/>
        <v>0</v>
      </c>
      <c r="F10" s="16">
        <f t="shared" si="50"/>
        <v>0</v>
      </c>
      <c r="G10" s="16">
        <f t="shared" si="84"/>
        <v>0</v>
      </c>
      <c r="H10" s="16">
        <f t="shared" si="51"/>
        <v>0</v>
      </c>
      <c r="I10" s="16">
        <f t="shared" si="83"/>
        <v>4</v>
      </c>
      <c r="J10" s="4">
        <f t="shared" si="52"/>
        <v>44235</v>
      </c>
      <c r="K10" s="8"/>
      <c r="L10" s="16">
        <f t="shared" si="3"/>
        <v>0</v>
      </c>
      <c r="M10" s="16">
        <f t="shared" si="4"/>
        <v>0</v>
      </c>
      <c r="N10" s="16">
        <f t="shared" si="5"/>
        <v>0</v>
      </c>
      <c r="O10" s="16">
        <f t="shared" si="85"/>
        <v>0</v>
      </c>
      <c r="P10" s="16">
        <f t="shared" si="53"/>
        <v>0</v>
      </c>
      <c r="Q10" s="16">
        <f t="shared" si="7"/>
        <v>7</v>
      </c>
      <c r="R10" s="4">
        <f t="shared" si="54"/>
        <v>44263</v>
      </c>
      <c r="S10" s="8"/>
      <c r="T10" s="16">
        <f t="shared" si="8"/>
        <v>0</v>
      </c>
      <c r="U10" s="16">
        <f t="shared" si="9"/>
        <v>0</v>
      </c>
      <c r="V10" s="16">
        <f t="shared" si="10"/>
        <v>0</v>
      </c>
      <c r="W10" s="16">
        <f t="shared" si="86"/>
        <v>0</v>
      </c>
      <c r="X10" s="16">
        <f t="shared" si="55"/>
        <v>0</v>
      </c>
      <c r="Y10" s="16">
        <f t="shared" si="56"/>
        <v>7</v>
      </c>
      <c r="Z10" s="4">
        <f t="shared" si="57"/>
        <v>44294</v>
      </c>
      <c r="AA10" s="8"/>
      <c r="AB10" s="16">
        <f t="shared" si="12"/>
        <v>0</v>
      </c>
      <c r="AC10" s="16">
        <f t="shared" si="13"/>
        <v>0</v>
      </c>
      <c r="AD10" s="16">
        <f t="shared" si="14"/>
        <v>0</v>
      </c>
      <c r="AE10" s="16">
        <f t="shared" si="87"/>
        <v>0</v>
      </c>
      <c r="AF10" s="16">
        <f t="shared" si="58"/>
        <v>0</v>
      </c>
      <c r="AG10" s="16">
        <f t="shared" si="59"/>
        <v>8</v>
      </c>
      <c r="AH10" s="14">
        <f t="shared" si="60"/>
        <v>44324</v>
      </c>
      <c r="AI10" s="15"/>
      <c r="AJ10" s="16">
        <f t="shared" si="16"/>
        <v>0</v>
      </c>
      <c r="AK10" s="16">
        <f t="shared" si="17"/>
        <v>0</v>
      </c>
      <c r="AL10" s="16">
        <f t="shared" si="18"/>
        <v>0</v>
      </c>
      <c r="AM10" s="16">
        <f t="shared" si="88"/>
        <v>0</v>
      </c>
      <c r="AN10" s="16">
        <f t="shared" si="61"/>
        <v>0</v>
      </c>
      <c r="AO10" s="16">
        <f t="shared" si="62"/>
        <v>0</v>
      </c>
      <c r="AP10" s="4">
        <f t="shared" si="63"/>
        <v>44355</v>
      </c>
      <c r="AQ10" s="8"/>
      <c r="AR10" s="16">
        <f t="shared" si="20"/>
        <v>0</v>
      </c>
      <c r="AS10" s="16">
        <f t="shared" si="21"/>
        <v>0</v>
      </c>
      <c r="AT10" s="16">
        <f t="shared" si="22"/>
        <v>0</v>
      </c>
      <c r="AU10" s="16">
        <f t="shared" si="89"/>
        <v>0</v>
      </c>
      <c r="AV10" s="16">
        <f t="shared" si="64"/>
        <v>0</v>
      </c>
      <c r="AW10" s="16">
        <f t="shared" si="65"/>
        <v>8</v>
      </c>
      <c r="AX10" s="4">
        <f t="shared" si="66"/>
        <v>44385</v>
      </c>
      <c r="AY10" s="8"/>
      <c r="AZ10" s="16">
        <f t="shared" si="24"/>
        <v>0</v>
      </c>
      <c r="BA10" s="16">
        <f t="shared" si="25"/>
        <v>0</v>
      </c>
      <c r="BB10" s="16">
        <f t="shared" si="26"/>
        <v>0</v>
      </c>
      <c r="BC10" s="16">
        <f t="shared" si="90"/>
        <v>0</v>
      </c>
      <c r="BD10" s="16">
        <f t="shared" si="67"/>
        <v>0</v>
      </c>
      <c r="BE10" s="16">
        <f t="shared" si="68"/>
        <v>8</v>
      </c>
      <c r="BF10" s="14">
        <f t="shared" si="69"/>
        <v>44416</v>
      </c>
      <c r="BG10" s="15"/>
      <c r="BH10" s="16">
        <f t="shared" si="28"/>
        <v>0</v>
      </c>
      <c r="BI10" s="16">
        <f t="shared" si="29"/>
        <v>0</v>
      </c>
      <c r="BJ10" s="16">
        <f t="shared" si="30"/>
        <v>0</v>
      </c>
      <c r="BK10" s="16">
        <f t="shared" si="91"/>
        <v>0</v>
      </c>
      <c r="BL10" s="16">
        <f t="shared" si="70"/>
        <v>0</v>
      </c>
      <c r="BM10" s="16">
        <f t="shared" si="71"/>
        <v>0</v>
      </c>
      <c r="BN10" s="4">
        <f t="shared" si="72"/>
        <v>44447</v>
      </c>
      <c r="BO10" s="8"/>
      <c r="BP10" s="16">
        <f t="shared" si="32"/>
        <v>0</v>
      </c>
      <c r="BQ10" s="16">
        <f t="shared" si="33"/>
        <v>0</v>
      </c>
      <c r="BR10" s="16">
        <f t="shared" si="34"/>
        <v>0</v>
      </c>
      <c r="BS10" s="16">
        <f t="shared" si="92"/>
        <v>0</v>
      </c>
      <c r="BT10" s="16">
        <f t="shared" si="73"/>
        <v>0</v>
      </c>
      <c r="BU10" s="16">
        <f t="shared" si="74"/>
        <v>8</v>
      </c>
      <c r="BV10" s="4">
        <f t="shared" si="75"/>
        <v>44477</v>
      </c>
      <c r="BW10" s="8"/>
      <c r="BX10" s="16">
        <f t="shared" si="36"/>
        <v>0</v>
      </c>
      <c r="BY10" s="16">
        <f t="shared" si="37"/>
        <v>0</v>
      </c>
      <c r="BZ10" s="16">
        <f t="shared" si="38"/>
        <v>0</v>
      </c>
      <c r="CA10" s="16">
        <f t="shared" si="93"/>
        <v>0</v>
      </c>
      <c r="CB10" s="16">
        <f t="shared" si="76"/>
        <v>0</v>
      </c>
      <c r="CC10" s="16">
        <f t="shared" si="77"/>
        <v>4</v>
      </c>
      <c r="CD10" s="4">
        <f t="shared" si="78"/>
        <v>44508</v>
      </c>
      <c r="CE10" s="8"/>
      <c r="CF10" s="16">
        <f t="shared" si="40"/>
        <v>0</v>
      </c>
      <c r="CG10" s="16">
        <f t="shared" si="41"/>
        <v>0</v>
      </c>
      <c r="CH10" s="16">
        <f t="shared" si="42"/>
        <v>0</v>
      </c>
      <c r="CI10" s="16">
        <f t="shared" si="94"/>
        <v>0</v>
      </c>
      <c r="CJ10" s="16">
        <f t="shared" si="79"/>
        <v>0</v>
      </c>
      <c r="CK10" s="16">
        <f t="shared" si="44"/>
        <v>7</v>
      </c>
      <c r="CL10" s="4">
        <f t="shared" si="80"/>
        <v>44538</v>
      </c>
      <c r="CM10" s="8"/>
      <c r="CN10" s="16">
        <f t="shared" si="45"/>
        <v>0</v>
      </c>
      <c r="CO10" s="16">
        <f t="shared" si="46"/>
        <v>0</v>
      </c>
      <c r="CP10" s="16">
        <f t="shared" si="47"/>
        <v>0</v>
      </c>
      <c r="CQ10" s="16">
        <f t="shared" si="95"/>
        <v>0</v>
      </c>
      <c r="CR10" s="16">
        <f t="shared" si="81"/>
        <v>0</v>
      </c>
      <c r="CS10" s="16">
        <f t="shared" si="82"/>
        <v>8</v>
      </c>
      <c r="CT10" s="55"/>
    </row>
    <row r="11" spans="1:98" ht="21" customHeight="1" x14ac:dyDescent="0.2">
      <c r="A11" s="55"/>
      <c r="B11" s="14">
        <f t="shared" si="49"/>
        <v>44205</v>
      </c>
      <c r="C11" s="15"/>
      <c r="D11" s="16">
        <f t="shared" si="0"/>
        <v>0</v>
      </c>
      <c r="E11" s="16">
        <f t="shared" si="1"/>
        <v>0</v>
      </c>
      <c r="F11" s="16">
        <f t="shared" si="50"/>
        <v>0</v>
      </c>
      <c r="G11" s="16">
        <f t="shared" si="84"/>
        <v>0</v>
      </c>
      <c r="H11" s="16">
        <f t="shared" si="51"/>
        <v>0</v>
      </c>
      <c r="I11" s="16">
        <f t="shared" si="83"/>
        <v>0</v>
      </c>
      <c r="J11" s="4">
        <f t="shared" si="52"/>
        <v>44236</v>
      </c>
      <c r="K11" s="8"/>
      <c r="L11" s="16">
        <f t="shared" si="3"/>
        <v>0</v>
      </c>
      <c r="M11" s="16">
        <f t="shared" si="4"/>
        <v>0</v>
      </c>
      <c r="N11" s="16">
        <f t="shared" si="5"/>
        <v>0</v>
      </c>
      <c r="O11" s="16">
        <f t="shared" si="85"/>
        <v>0</v>
      </c>
      <c r="P11" s="16">
        <f t="shared" si="53"/>
        <v>0</v>
      </c>
      <c r="Q11" s="16">
        <f t="shared" si="7"/>
        <v>8</v>
      </c>
      <c r="R11" s="4">
        <f t="shared" si="54"/>
        <v>44264</v>
      </c>
      <c r="S11" s="8"/>
      <c r="T11" s="16">
        <f t="shared" si="8"/>
        <v>0</v>
      </c>
      <c r="U11" s="16">
        <f t="shared" si="9"/>
        <v>0</v>
      </c>
      <c r="V11" s="16">
        <f t="shared" si="10"/>
        <v>0</v>
      </c>
      <c r="W11" s="16">
        <f t="shared" si="86"/>
        <v>0</v>
      </c>
      <c r="X11" s="16">
        <f t="shared" si="55"/>
        <v>0</v>
      </c>
      <c r="Y11" s="16">
        <f t="shared" si="56"/>
        <v>8</v>
      </c>
      <c r="Z11" s="4">
        <f t="shared" si="57"/>
        <v>44295</v>
      </c>
      <c r="AA11" s="8"/>
      <c r="AB11" s="16">
        <f t="shared" si="12"/>
        <v>0</v>
      </c>
      <c r="AC11" s="16">
        <f t="shared" si="13"/>
        <v>0</v>
      </c>
      <c r="AD11" s="16">
        <f t="shared" si="14"/>
        <v>0</v>
      </c>
      <c r="AE11" s="16">
        <f t="shared" si="87"/>
        <v>0</v>
      </c>
      <c r="AF11" s="16">
        <f t="shared" si="58"/>
        <v>0</v>
      </c>
      <c r="AG11" s="16">
        <f t="shared" si="59"/>
        <v>4</v>
      </c>
      <c r="AH11" s="14">
        <f t="shared" si="60"/>
        <v>44325</v>
      </c>
      <c r="AI11" s="15"/>
      <c r="AJ11" s="16">
        <f t="shared" si="16"/>
        <v>0</v>
      </c>
      <c r="AK11" s="16">
        <f t="shared" si="17"/>
        <v>0</v>
      </c>
      <c r="AL11" s="16">
        <f t="shared" si="18"/>
        <v>0</v>
      </c>
      <c r="AM11" s="16">
        <f t="shared" si="88"/>
        <v>0</v>
      </c>
      <c r="AN11" s="16">
        <f t="shared" si="61"/>
        <v>0</v>
      </c>
      <c r="AO11" s="16">
        <f t="shared" si="62"/>
        <v>0</v>
      </c>
      <c r="AP11" s="4">
        <f t="shared" si="63"/>
        <v>44356</v>
      </c>
      <c r="AQ11" s="8"/>
      <c r="AR11" s="16">
        <f t="shared" si="20"/>
        <v>0</v>
      </c>
      <c r="AS11" s="16">
        <f t="shared" si="21"/>
        <v>0</v>
      </c>
      <c r="AT11" s="16">
        <f t="shared" si="22"/>
        <v>0</v>
      </c>
      <c r="AU11" s="16">
        <f t="shared" si="89"/>
        <v>0</v>
      </c>
      <c r="AV11" s="16">
        <f t="shared" si="64"/>
        <v>0</v>
      </c>
      <c r="AW11" s="16">
        <f t="shared" si="65"/>
        <v>8</v>
      </c>
      <c r="AX11" s="4">
        <f t="shared" si="66"/>
        <v>44386</v>
      </c>
      <c r="AY11" s="8"/>
      <c r="AZ11" s="16">
        <f t="shared" si="24"/>
        <v>0</v>
      </c>
      <c r="BA11" s="16">
        <f t="shared" si="25"/>
        <v>0</v>
      </c>
      <c r="BB11" s="16">
        <f t="shared" si="26"/>
        <v>0</v>
      </c>
      <c r="BC11" s="16">
        <f t="shared" si="90"/>
        <v>0</v>
      </c>
      <c r="BD11" s="16">
        <f t="shared" si="67"/>
        <v>0</v>
      </c>
      <c r="BE11" s="16">
        <f t="shared" si="68"/>
        <v>4</v>
      </c>
      <c r="BF11" s="4">
        <f t="shared" si="69"/>
        <v>44417</v>
      </c>
      <c r="BG11" s="8" t="s">
        <v>33</v>
      </c>
      <c r="BH11" s="16">
        <f t="shared" si="28"/>
        <v>0</v>
      </c>
      <c r="BI11" s="16">
        <f t="shared" si="29"/>
        <v>0</v>
      </c>
      <c r="BJ11" s="16">
        <f t="shared" si="30"/>
        <v>0</v>
      </c>
      <c r="BK11" s="16">
        <f t="shared" si="91"/>
        <v>0</v>
      </c>
      <c r="BL11" s="16">
        <f t="shared" si="70"/>
        <v>0</v>
      </c>
      <c r="BM11" s="16">
        <f t="shared" si="71"/>
        <v>7</v>
      </c>
      <c r="BN11" s="4">
        <f t="shared" si="72"/>
        <v>44448</v>
      </c>
      <c r="BO11" s="8"/>
      <c r="BP11" s="16">
        <f t="shared" si="32"/>
        <v>0</v>
      </c>
      <c r="BQ11" s="16">
        <f t="shared" si="33"/>
        <v>0</v>
      </c>
      <c r="BR11" s="16">
        <f t="shared" si="34"/>
        <v>0</v>
      </c>
      <c r="BS11" s="16">
        <f t="shared" si="92"/>
        <v>0</v>
      </c>
      <c r="BT11" s="16">
        <f t="shared" si="73"/>
        <v>0</v>
      </c>
      <c r="BU11" s="16">
        <f t="shared" si="74"/>
        <v>8</v>
      </c>
      <c r="BV11" s="14">
        <f t="shared" si="75"/>
        <v>44478</v>
      </c>
      <c r="BW11" s="15"/>
      <c r="BX11" s="16">
        <f t="shared" si="36"/>
        <v>0</v>
      </c>
      <c r="BY11" s="16">
        <f t="shared" si="37"/>
        <v>0</v>
      </c>
      <c r="BZ11" s="16">
        <f t="shared" si="38"/>
        <v>0</v>
      </c>
      <c r="CA11" s="16">
        <f t="shared" si="93"/>
        <v>0</v>
      </c>
      <c r="CB11" s="16">
        <f t="shared" si="76"/>
        <v>0</v>
      </c>
      <c r="CC11" s="16">
        <f t="shared" si="77"/>
        <v>0</v>
      </c>
      <c r="CD11" s="4">
        <f t="shared" si="78"/>
        <v>44509</v>
      </c>
      <c r="CE11" s="8"/>
      <c r="CF11" s="16">
        <f t="shared" si="40"/>
        <v>0</v>
      </c>
      <c r="CG11" s="16">
        <f t="shared" si="41"/>
        <v>0</v>
      </c>
      <c r="CH11" s="16">
        <f t="shared" si="42"/>
        <v>0</v>
      </c>
      <c r="CI11" s="16">
        <f t="shared" si="94"/>
        <v>0</v>
      </c>
      <c r="CJ11" s="16">
        <f t="shared" si="79"/>
        <v>0</v>
      </c>
      <c r="CK11" s="16">
        <f t="shared" si="44"/>
        <v>8</v>
      </c>
      <c r="CL11" s="4">
        <f t="shared" si="80"/>
        <v>44539</v>
      </c>
      <c r="CM11" s="8"/>
      <c r="CN11" s="16">
        <f t="shared" si="45"/>
        <v>0</v>
      </c>
      <c r="CO11" s="16">
        <f t="shared" si="46"/>
        <v>0</v>
      </c>
      <c r="CP11" s="16">
        <f t="shared" si="47"/>
        <v>0</v>
      </c>
      <c r="CQ11" s="16">
        <f t="shared" si="95"/>
        <v>0</v>
      </c>
      <c r="CR11" s="16">
        <f t="shared" si="81"/>
        <v>0</v>
      </c>
      <c r="CS11" s="16">
        <f t="shared" si="82"/>
        <v>8</v>
      </c>
      <c r="CT11" s="55"/>
    </row>
    <row r="12" spans="1:98" ht="21" customHeight="1" x14ac:dyDescent="0.2">
      <c r="A12" s="55"/>
      <c r="B12" s="14">
        <f t="shared" si="49"/>
        <v>44206</v>
      </c>
      <c r="C12" s="15"/>
      <c r="D12" s="16">
        <f t="shared" si="0"/>
        <v>0</v>
      </c>
      <c r="E12" s="16">
        <f t="shared" si="1"/>
        <v>0</v>
      </c>
      <c r="F12" s="16">
        <f t="shared" si="50"/>
        <v>0</v>
      </c>
      <c r="G12" s="16">
        <f t="shared" si="84"/>
        <v>0</v>
      </c>
      <c r="H12" s="16">
        <f t="shared" si="51"/>
        <v>0</v>
      </c>
      <c r="I12" s="16">
        <f t="shared" si="83"/>
        <v>0</v>
      </c>
      <c r="J12" s="4">
        <f t="shared" si="52"/>
        <v>44237</v>
      </c>
      <c r="K12" s="8"/>
      <c r="L12" s="16">
        <f t="shared" si="3"/>
        <v>0</v>
      </c>
      <c r="M12" s="16">
        <f t="shared" si="4"/>
        <v>0</v>
      </c>
      <c r="N12" s="16">
        <f t="shared" si="5"/>
        <v>0</v>
      </c>
      <c r="O12" s="16">
        <f t="shared" si="85"/>
        <v>0</v>
      </c>
      <c r="P12" s="16">
        <f t="shared" si="53"/>
        <v>0</v>
      </c>
      <c r="Q12" s="16">
        <f t="shared" si="7"/>
        <v>8</v>
      </c>
      <c r="R12" s="4">
        <f t="shared" si="54"/>
        <v>44265</v>
      </c>
      <c r="S12" s="8"/>
      <c r="T12" s="16">
        <f t="shared" si="8"/>
        <v>0</v>
      </c>
      <c r="U12" s="16">
        <f t="shared" si="9"/>
        <v>0</v>
      </c>
      <c r="V12" s="16">
        <f t="shared" si="10"/>
        <v>0</v>
      </c>
      <c r="W12" s="16">
        <f t="shared" si="86"/>
        <v>0</v>
      </c>
      <c r="X12" s="16">
        <f t="shared" si="55"/>
        <v>0</v>
      </c>
      <c r="Y12" s="16">
        <f t="shared" si="56"/>
        <v>8</v>
      </c>
      <c r="Z12" s="14">
        <f t="shared" si="57"/>
        <v>44296</v>
      </c>
      <c r="AA12" s="15"/>
      <c r="AB12" s="16">
        <f t="shared" si="12"/>
        <v>0</v>
      </c>
      <c r="AC12" s="16">
        <f t="shared" si="13"/>
        <v>0</v>
      </c>
      <c r="AD12" s="16">
        <f t="shared" si="14"/>
        <v>0</v>
      </c>
      <c r="AE12" s="16">
        <f t="shared" si="87"/>
        <v>0</v>
      </c>
      <c r="AF12" s="16">
        <f t="shared" si="58"/>
        <v>0</v>
      </c>
      <c r="AG12" s="16">
        <f t="shared" si="59"/>
        <v>0</v>
      </c>
      <c r="AH12" s="4">
        <f t="shared" si="60"/>
        <v>44326</v>
      </c>
      <c r="AI12" s="8"/>
      <c r="AJ12" s="16">
        <f t="shared" si="16"/>
        <v>0</v>
      </c>
      <c r="AK12" s="16">
        <f t="shared" si="17"/>
        <v>0</v>
      </c>
      <c r="AL12" s="16">
        <f t="shared" si="18"/>
        <v>0</v>
      </c>
      <c r="AM12" s="16">
        <f t="shared" si="88"/>
        <v>0</v>
      </c>
      <c r="AN12" s="16">
        <f t="shared" si="61"/>
        <v>0</v>
      </c>
      <c r="AO12" s="16">
        <f t="shared" si="62"/>
        <v>7</v>
      </c>
      <c r="AP12" s="4">
        <f t="shared" si="63"/>
        <v>44357</v>
      </c>
      <c r="AQ12" s="8"/>
      <c r="AR12" s="16">
        <f t="shared" si="20"/>
        <v>0</v>
      </c>
      <c r="AS12" s="16">
        <f t="shared" si="21"/>
        <v>0</v>
      </c>
      <c r="AT12" s="16">
        <f t="shared" si="22"/>
        <v>0</v>
      </c>
      <c r="AU12" s="16">
        <f t="shared" si="89"/>
        <v>0</v>
      </c>
      <c r="AV12" s="16">
        <f t="shared" si="64"/>
        <v>0</v>
      </c>
      <c r="AW12" s="16">
        <f t="shared" si="65"/>
        <v>8</v>
      </c>
      <c r="AX12" s="14">
        <f t="shared" si="66"/>
        <v>44387</v>
      </c>
      <c r="AY12" s="15"/>
      <c r="AZ12" s="16">
        <f t="shared" si="24"/>
        <v>0</v>
      </c>
      <c r="BA12" s="16">
        <f t="shared" si="25"/>
        <v>0</v>
      </c>
      <c r="BB12" s="16">
        <f t="shared" si="26"/>
        <v>0</v>
      </c>
      <c r="BC12" s="16">
        <f t="shared" si="90"/>
        <v>0</v>
      </c>
      <c r="BD12" s="16">
        <f t="shared" si="67"/>
        <v>0</v>
      </c>
      <c r="BE12" s="16">
        <f t="shared" si="68"/>
        <v>0</v>
      </c>
      <c r="BF12" s="4">
        <f t="shared" si="69"/>
        <v>44418</v>
      </c>
      <c r="BG12" s="8" t="s">
        <v>33</v>
      </c>
      <c r="BH12" s="16">
        <f t="shared" si="28"/>
        <v>0</v>
      </c>
      <c r="BI12" s="16">
        <f t="shared" si="29"/>
        <v>0</v>
      </c>
      <c r="BJ12" s="16">
        <f t="shared" si="30"/>
        <v>0</v>
      </c>
      <c r="BK12" s="16">
        <f t="shared" si="91"/>
        <v>0</v>
      </c>
      <c r="BL12" s="16">
        <f t="shared" si="70"/>
        <v>0</v>
      </c>
      <c r="BM12" s="16">
        <f t="shared" si="71"/>
        <v>8</v>
      </c>
      <c r="BN12" s="4">
        <f t="shared" si="72"/>
        <v>44449</v>
      </c>
      <c r="BO12" s="8"/>
      <c r="BP12" s="16">
        <f t="shared" si="32"/>
        <v>0</v>
      </c>
      <c r="BQ12" s="16">
        <f t="shared" si="33"/>
        <v>0</v>
      </c>
      <c r="BR12" s="16">
        <f t="shared" si="34"/>
        <v>0</v>
      </c>
      <c r="BS12" s="16">
        <f t="shared" si="92"/>
        <v>0</v>
      </c>
      <c r="BT12" s="16">
        <f t="shared" si="73"/>
        <v>0</v>
      </c>
      <c r="BU12" s="16">
        <f t="shared" si="74"/>
        <v>4</v>
      </c>
      <c r="BV12" s="14">
        <f t="shared" si="75"/>
        <v>44479</v>
      </c>
      <c r="BW12" s="15"/>
      <c r="BX12" s="16">
        <f t="shared" si="36"/>
        <v>0</v>
      </c>
      <c r="BY12" s="16">
        <f t="shared" si="37"/>
        <v>0</v>
      </c>
      <c r="BZ12" s="16">
        <f t="shared" si="38"/>
        <v>0</v>
      </c>
      <c r="CA12" s="16">
        <f t="shared" si="93"/>
        <v>0</v>
      </c>
      <c r="CB12" s="16">
        <f t="shared" si="76"/>
        <v>0</v>
      </c>
      <c r="CC12" s="16">
        <f t="shared" si="77"/>
        <v>0</v>
      </c>
      <c r="CD12" s="4">
        <f t="shared" si="78"/>
        <v>44510</v>
      </c>
      <c r="CE12" s="8"/>
      <c r="CF12" s="16">
        <f t="shared" si="40"/>
        <v>0</v>
      </c>
      <c r="CG12" s="16">
        <f t="shared" si="41"/>
        <v>0</v>
      </c>
      <c r="CH12" s="16">
        <f t="shared" si="42"/>
        <v>0</v>
      </c>
      <c r="CI12" s="16">
        <f t="shared" si="94"/>
        <v>0</v>
      </c>
      <c r="CJ12" s="16">
        <f t="shared" si="79"/>
        <v>0</v>
      </c>
      <c r="CK12" s="16">
        <f t="shared" si="44"/>
        <v>8</v>
      </c>
      <c r="CL12" s="4">
        <f t="shared" si="80"/>
        <v>44540</v>
      </c>
      <c r="CM12" s="8"/>
      <c r="CN12" s="16">
        <f t="shared" si="45"/>
        <v>0</v>
      </c>
      <c r="CO12" s="16">
        <f t="shared" si="46"/>
        <v>0</v>
      </c>
      <c r="CP12" s="16">
        <f t="shared" si="47"/>
        <v>0</v>
      </c>
      <c r="CQ12" s="16">
        <f t="shared" si="95"/>
        <v>0</v>
      </c>
      <c r="CR12" s="16">
        <f t="shared" si="81"/>
        <v>0</v>
      </c>
      <c r="CS12" s="16">
        <f t="shared" si="82"/>
        <v>4</v>
      </c>
      <c r="CT12" s="55"/>
    </row>
    <row r="13" spans="1:98" ht="21" customHeight="1" x14ac:dyDescent="0.2">
      <c r="A13" s="55"/>
      <c r="B13" s="4">
        <f t="shared" si="49"/>
        <v>44207</v>
      </c>
      <c r="C13" s="8"/>
      <c r="D13" s="16">
        <f t="shared" si="0"/>
        <v>0</v>
      </c>
      <c r="E13" s="16">
        <f t="shared" si="1"/>
        <v>0</v>
      </c>
      <c r="F13" s="16">
        <f t="shared" si="50"/>
        <v>0</v>
      </c>
      <c r="G13" s="16">
        <f t="shared" si="84"/>
        <v>0</v>
      </c>
      <c r="H13" s="16">
        <f t="shared" si="51"/>
        <v>0</v>
      </c>
      <c r="I13" s="16">
        <f t="shared" si="83"/>
        <v>7</v>
      </c>
      <c r="J13" s="4">
        <f t="shared" si="52"/>
        <v>44238</v>
      </c>
      <c r="K13" s="8"/>
      <c r="L13" s="16">
        <f t="shared" si="3"/>
        <v>0</v>
      </c>
      <c r="M13" s="16">
        <f t="shared" si="4"/>
        <v>0</v>
      </c>
      <c r="N13" s="16">
        <f t="shared" si="5"/>
        <v>0</v>
      </c>
      <c r="O13" s="16">
        <f t="shared" si="85"/>
        <v>0</v>
      </c>
      <c r="P13" s="16">
        <f t="shared" si="53"/>
        <v>0</v>
      </c>
      <c r="Q13" s="16">
        <f t="shared" si="7"/>
        <v>8</v>
      </c>
      <c r="R13" s="4">
        <f t="shared" si="54"/>
        <v>44266</v>
      </c>
      <c r="S13" s="8"/>
      <c r="T13" s="16">
        <f t="shared" si="8"/>
        <v>0</v>
      </c>
      <c r="U13" s="16">
        <f t="shared" si="9"/>
        <v>0</v>
      </c>
      <c r="V13" s="16">
        <f t="shared" si="10"/>
        <v>0</v>
      </c>
      <c r="W13" s="16">
        <f t="shared" si="86"/>
        <v>0</v>
      </c>
      <c r="X13" s="16">
        <f t="shared" si="55"/>
        <v>0</v>
      </c>
      <c r="Y13" s="16">
        <f t="shared" si="56"/>
        <v>8</v>
      </c>
      <c r="Z13" s="14">
        <f t="shared" si="57"/>
        <v>44297</v>
      </c>
      <c r="AA13" s="15"/>
      <c r="AB13" s="16">
        <f t="shared" si="12"/>
        <v>0</v>
      </c>
      <c r="AC13" s="16">
        <f t="shared" si="13"/>
        <v>0</v>
      </c>
      <c r="AD13" s="16">
        <f t="shared" si="14"/>
        <v>0</v>
      </c>
      <c r="AE13" s="16">
        <f t="shared" si="87"/>
        <v>0</v>
      </c>
      <c r="AF13" s="16">
        <f t="shared" si="58"/>
        <v>0</v>
      </c>
      <c r="AG13" s="16">
        <f t="shared" si="59"/>
        <v>0</v>
      </c>
      <c r="AH13" s="4">
        <f t="shared" si="60"/>
        <v>44327</v>
      </c>
      <c r="AI13" s="8"/>
      <c r="AJ13" s="16">
        <f t="shared" si="16"/>
        <v>0</v>
      </c>
      <c r="AK13" s="16">
        <f t="shared" si="17"/>
        <v>0</v>
      </c>
      <c r="AL13" s="16">
        <f t="shared" si="18"/>
        <v>0</v>
      </c>
      <c r="AM13" s="16">
        <f t="shared" si="88"/>
        <v>0</v>
      </c>
      <c r="AN13" s="16">
        <f t="shared" si="61"/>
        <v>0</v>
      </c>
      <c r="AO13" s="16">
        <f t="shared" si="62"/>
        <v>8</v>
      </c>
      <c r="AP13" s="4">
        <f t="shared" si="63"/>
        <v>44358</v>
      </c>
      <c r="AQ13" s="8"/>
      <c r="AR13" s="16">
        <f t="shared" si="20"/>
        <v>0</v>
      </c>
      <c r="AS13" s="16">
        <f t="shared" si="21"/>
        <v>0</v>
      </c>
      <c r="AT13" s="16">
        <f t="shared" si="22"/>
        <v>0</v>
      </c>
      <c r="AU13" s="16">
        <f t="shared" si="89"/>
        <v>0</v>
      </c>
      <c r="AV13" s="16">
        <f t="shared" si="64"/>
        <v>0</v>
      </c>
      <c r="AW13" s="16">
        <f t="shared" si="65"/>
        <v>4</v>
      </c>
      <c r="AX13" s="14">
        <f t="shared" si="66"/>
        <v>44388</v>
      </c>
      <c r="AY13" s="15"/>
      <c r="AZ13" s="16">
        <f t="shared" si="24"/>
        <v>0</v>
      </c>
      <c r="BA13" s="16">
        <f t="shared" si="25"/>
        <v>0</v>
      </c>
      <c r="BB13" s="16">
        <f t="shared" si="26"/>
        <v>0</v>
      </c>
      <c r="BC13" s="16">
        <f t="shared" si="90"/>
        <v>0</v>
      </c>
      <c r="BD13" s="16">
        <f t="shared" si="67"/>
        <v>0</v>
      </c>
      <c r="BE13" s="16">
        <f t="shared" si="68"/>
        <v>0</v>
      </c>
      <c r="BF13" s="4">
        <f t="shared" si="69"/>
        <v>44419</v>
      </c>
      <c r="BG13" s="8" t="s">
        <v>33</v>
      </c>
      <c r="BH13" s="16">
        <f t="shared" si="28"/>
        <v>0</v>
      </c>
      <c r="BI13" s="16">
        <f t="shared" si="29"/>
        <v>0</v>
      </c>
      <c r="BJ13" s="16">
        <f t="shared" si="30"/>
        <v>0</v>
      </c>
      <c r="BK13" s="16">
        <f t="shared" si="91"/>
        <v>0</v>
      </c>
      <c r="BL13" s="16">
        <f t="shared" si="70"/>
        <v>0</v>
      </c>
      <c r="BM13" s="16">
        <f t="shared" si="71"/>
        <v>8</v>
      </c>
      <c r="BN13" s="14">
        <f t="shared" si="72"/>
        <v>44450</v>
      </c>
      <c r="BO13" s="15"/>
      <c r="BP13" s="16">
        <f t="shared" si="32"/>
        <v>0</v>
      </c>
      <c r="BQ13" s="16">
        <f t="shared" si="33"/>
        <v>0</v>
      </c>
      <c r="BR13" s="16">
        <f t="shared" si="34"/>
        <v>0</v>
      </c>
      <c r="BS13" s="16">
        <f t="shared" si="92"/>
        <v>0</v>
      </c>
      <c r="BT13" s="16">
        <f t="shared" si="73"/>
        <v>0</v>
      </c>
      <c r="BU13" s="16">
        <f t="shared" si="74"/>
        <v>0</v>
      </c>
      <c r="BV13" s="4">
        <f t="shared" si="75"/>
        <v>44480</v>
      </c>
      <c r="BW13" s="8"/>
      <c r="BX13" s="16">
        <f t="shared" si="36"/>
        <v>0</v>
      </c>
      <c r="BY13" s="16">
        <f t="shared" si="37"/>
        <v>0</v>
      </c>
      <c r="BZ13" s="16">
        <f t="shared" si="38"/>
        <v>0</v>
      </c>
      <c r="CA13" s="16">
        <f t="shared" si="93"/>
        <v>0</v>
      </c>
      <c r="CB13" s="16">
        <f t="shared" si="76"/>
        <v>0</v>
      </c>
      <c r="CC13" s="32">
        <f t="shared" si="77"/>
        <v>7</v>
      </c>
      <c r="CD13" s="14">
        <f t="shared" si="78"/>
        <v>44511</v>
      </c>
      <c r="CE13" s="15"/>
      <c r="CF13" s="16">
        <f t="shared" si="40"/>
        <v>0</v>
      </c>
      <c r="CG13" s="16">
        <f t="shared" si="41"/>
        <v>0</v>
      </c>
      <c r="CH13" s="16">
        <f t="shared" si="42"/>
        <v>0</v>
      </c>
      <c r="CI13" s="16">
        <f t="shared" si="94"/>
        <v>0</v>
      </c>
      <c r="CJ13" s="16">
        <f t="shared" si="79"/>
        <v>0</v>
      </c>
      <c r="CK13" s="16">
        <f t="shared" si="44"/>
        <v>8</v>
      </c>
      <c r="CL13" s="14">
        <f t="shared" si="80"/>
        <v>44541</v>
      </c>
      <c r="CM13" s="15"/>
      <c r="CN13" s="16">
        <f t="shared" si="45"/>
        <v>0</v>
      </c>
      <c r="CO13" s="16">
        <f t="shared" si="46"/>
        <v>0</v>
      </c>
      <c r="CP13" s="16">
        <f t="shared" si="47"/>
        <v>0</v>
      </c>
      <c r="CQ13" s="16">
        <f t="shared" si="95"/>
        <v>0</v>
      </c>
      <c r="CR13" s="16">
        <f t="shared" si="81"/>
        <v>0</v>
      </c>
      <c r="CS13" s="16">
        <f t="shared" si="82"/>
        <v>0</v>
      </c>
      <c r="CT13" s="55"/>
    </row>
    <row r="14" spans="1:98" ht="21" customHeight="1" x14ac:dyDescent="0.2">
      <c r="A14" s="55"/>
      <c r="B14" s="4">
        <f t="shared" si="49"/>
        <v>44208</v>
      </c>
      <c r="C14" s="8"/>
      <c r="D14" s="16">
        <f t="shared" si="0"/>
        <v>0</v>
      </c>
      <c r="E14" s="16">
        <f t="shared" si="1"/>
        <v>0</v>
      </c>
      <c r="F14" s="16">
        <f t="shared" si="50"/>
        <v>0</v>
      </c>
      <c r="G14" s="16">
        <f t="shared" si="84"/>
        <v>0</v>
      </c>
      <c r="H14" s="16">
        <f t="shared" si="51"/>
        <v>0</v>
      </c>
      <c r="I14" s="16">
        <f t="shared" si="83"/>
        <v>8</v>
      </c>
      <c r="J14" s="4">
        <f t="shared" si="52"/>
        <v>44239</v>
      </c>
      <c r="K14" s="8"/>
      <c r="L14" s="16">
        <f t="shared" si="3"/>
        <v>0</v>
      </c>
      <c r="M14" s="16">
        <f t="shared" si="4"/>
        <v>0</v>
      </c>
      <c r="N14" s="16">
        <f t="shared" si="5"/>
        <v>0</v>
      </c>
      <c r="O14" s="16">
        <f t="shared" si="85"/>
        <v>0</v>
      </c>
      <c r="P14" s="16">
        <f t="shared" si="53"/>
        <v>0</v>
      </c>
      <c r="Q14" s="16">
        <f t="shared" si="7"/>
        <v>4</v>
      </c>
      <c r="R14" s="4">
        <f t="shared" si="54"/>
        <v>44267</v>
      </c>
      <c r="S14" s="8"/>
      <c r="T14" s="16">
        <f t="shared" si="8"/>
        <v>0</v>
      </c>
      <c r="U14" s="16">
        <f t="shared" si="9"/>
        <v>0</v>
      </c>
      <c r="V14" s="16">
        <f t="shared" si="10"/>
        <v>0</v>
      </c>
      <c r="W14" s="16">
        <f t="shared" si="86"/>
        <v>0</v>
      </c>
      <c r="X14" s="16">
        <f t="shared" si="55"/>
        <v>0</v>
      </c>
      <c r="Y14" s="16">
        <f t="shared" si="56"/>
        <v>4</v>
      </c>
      <c r="Z14" s="4">
        <f t="shared" si="57"/>
        <v>44298</v>
      </c>
      <c r="AA14" s="8"/>
      <c r="AB14" s="16">
        <f t="shared" si="12"/>
        <v>0</v>
      </c>
      <c r="AC14" s="16">
        <f t="shared" si="13"/>
        <v>0</v>
      </c>
      <c r="AD14" s="16">
        <f t="shared" si="14"/>
        <v>0</v>
      </c>
      <c r="AE14" s="16">
        <f t="shared" si="87"/>
        <v>0</v>
      </c>
      <c r="AF14" s="16">
        <f t="shared" si="58"/>
        <v>0</v>
      </c>
      <c r="AG14" s="16">
        <f t="shared" si="59"/>
        <v>7</v>
      </c>
      <c r="AH14" s="4">
        <f t="shared" si="60"/>
        <v>44328</v>
      </c>
      <c r="AI14" s="8"/>
      <c r="AJ14" s="16">
        <f t="shared" si="16"/>
        <v>0</v>
      </c>
      <c r="AK14" s="16">
        <f t="shared" si="17"/>
        <v>0</v>
      </c>
      <c r="AL14" s="16">
        <f t="shared" si="18"/>
        <v>0</v>
      </c>
      <c r="AM14" s="16">
        <f t="shared" si="88"/>
        <v>0</v>
      </c>
      <c r="AN14" s="16">
        <f t="shared" si="61"/>
        <v>0</v>
      </c>
      <c r="AO14" s="16">
        <f t="shared" si="62"/>
        <v>8</v>
      </c>
      <c r="AP14" s="14">
        <f t="shared" si="63"/>
        <v>44359</v>
      </c>
      <c r="AQ14" s="15"/>
      <c r="AR14" s="16">
        <f t="shared" si="20"/>
        <v>0</v>
      </c>
      <c r="AS14" s="16">
        <f t="shared" si="21"/>
        <v>0</v>
      </c>
      <c r="AT14" s="16">
        <f t="shared" si="22"/>
        <v>0</v>
      </c>
      <c r="AU14" s="16">
        <f t="shared" si="89"/>
        <v>0</v>
      </c>
      <c r="AV14" s="16">
        <f t="shared" si="64"/>
        <v>0</v>
      </c>
      <c r="AW14" s="16">
        <f t="shared" si="65"/>
        <v>0</v>
      </c>
      <c r="AX14" s="4">
        <f t="shared" si="66"/>
        <v>44389</v>
      </c>
      <c r="AY14" s="8"/>
      <c r="AZ14" s="16">
        <f t="shared" si="24"/>
        <v>0</v>
      </c>
      <c r="BA14" s="16">
        <f t="shared" si="25"/>
        <v>0</v>
      </c>
      <c r="BB14" s="16">
        <f t="shared" si="26"/>
        <v>0</v>
      </c>
      <c r="BC14" s="16">
        <f t="shared" si="90"/>
        <v>0</v>
      </c>
      <c r="BD14" s="16">
        <f t="shared" si="67"/>
        <v>0</v>
      </c>
      <c r="BE14" s="16">
        <f t="shared" si="68"/>
        <v>7</v>
      </c>
      <c r="BF14" s="4">
        <f t="shared" si="69"/>
        <v>44420</v>
      </c>
      <c r="BG14" s="8" t="s">
        <v>33</v>
      </c>
      <c r="BH14" s="16">
        <f t="shared" si="28"/>
        <v>0</v>
      </c>
      <c r="BI14" s="16">
        <f t="shared" si="29"/>
        <v>0</v>
      </c>
      <c r="BJ14" s="16">
        <f t="shared" si="30"/>
        <v>0</v>
      </c>
      <c r="BK14" s="16">
        <f t="shared" si="91"/>
        <v>0</v>
      </c>
      <c r="BL14" s="16">
        <f t="shared" si="70"/>
        <v>0</v>
      </c>
      <c r="BM14" s="16">
        <f t="shared" si="71"/>
        <v>8</v>
      </c>
      <c r="BN14" s="14">
        <f t="shared" si="72"/>
        <v>44451</v>
      </c>
      <c r="BO14" s="15"/>
      <c r="BP14" s="16">
        <f t="shared" si="32"/>
        <v>0</v>
      </c>
      <c r="BQ14" s="16">
        <f t="shared" si="33"/>
        <v>0</v>
      </c>
      <c r="BR14" s="16">
        <f t="shared" si="34"/>
        <v>0</v>
      </c>
      <c r="BS14" s="16">
        <f t="shared" si="92"/>
        <v>0</v>
      </c>
      <c r="BT14" s="16">
        <f t="shared" si="73"/>
        <v>0</v>
      </c>
      <c r="BU14" s="16">
        <f t="shared" si="74"/>
        <v>0</v>
      </c>
      <c r="BV14" s="4">
        <f t="shared" si="75"/>
        <v>44481</v>
      </c>
      <c r="BW14" s="8"/>
      <c r="BX14" s="16">
        <f t="shared" si="36"/>
        <v>0</v>
      </c>
      <c r="BY14" s="16">
        <f t="shared" si="37"/>
        <v>0</v>
      </c>
      <c r="BZ14" s="16">
        <f t="shared" si="38"/>
        <v>0</v>
      </c>
      <c r="CA14" s="16">
        <f t="shared" si="93"/>
        <v>0</v>
      </c>
      <c r="CB14" s="16">
        <f t="shared" si="76"/>
        <v>0</v>
      </c>
      <c r="CC14" s="16">
        <f t="shared" si="77"/>
        <v>8</v>
      </c>
      <c r="CD14" s="4">
        <f t="shared" si="78"/>
        <v>44512</v>
      </c>
      <c r="CE14" s="8" t="s">
        <v>33</v>
      </c>
      <c r="CF14" s="16">
        <f t="shared" si="40"/>
        <v>0</v>
      </c>
      <c r="CG14" s="16">
        <f t="shared" si="41"/>
        <v>0</v>
      </c>
      <c r="CH14" s="16">
        <f t="shared" si="42"/>
        <v>0</v>
      </c>
      <c r="CI14" s="16">
        <f t="shared" si="94"/>
        <v>0</v>
      </c>
      <c r="CJ14" s="16">
        <f t="shared" si="79"/>
        <v>0</v>
      </c>
      <c r="CK14" s="16">
        <f t="shared" si="44"/>
        <v>4</v>
      </c>
      <c r="CL14" s="14">
        <f t="shared" si="80"/>
        <v>44542</v>
      </c>
      <c r="CM14" s="15"/>
      <c r="CN14" s="16">
        <f t="shared" si="45"/>
        <v>0</v>
      </c>
      <c r="CO14" s="16">
        <f t="shared" si="46"/>
        <v>0</v>
      </c>
      <c r="CP14" s="16">
        <f t="shared" si="47"/>
        <v>0</v>
      </c>
      <c r="CQ14" s="16">
        <f t="shared" si="95"/>
        <v>0</v>
      </c>
      <c r="CR14" s="16">
        <f t="shared" si="81"/>
        <v>0</v>
      </c>
      <c r="CS14" s="16">
        <f t="shared" si="82"/>
        <v>0</v>
      </c>
      <c r="CT14" s="55"/>
    </row>
    <row r="15" spans="1:98" ht="21" customHeight="1" x14ac:dyDescent="0.2">
      <c r="A15" s="55"/>
      <c r="B15" s="4">
        <f t="shared" si="49"/>
        <v>44209</v>
      </c>
      <c r="C15" s="8"/>
      <c r="D15" s="16">
        <f t="shared" si="0"/>
        <v>0</v>
      </c>
      <c r="E15" s="16">
        <f t="shared" si="1"/>
        <v>0</v>
      </c>
      <c r="F15" s="16">
        <f t="shared" si="50"/>
        <v>0</v>
      </c>
      <c r="G15" s="16">
        <f t="shared" si="84"/>
        <v>0</v>
      </c>
      <c r="H15" s="16">
        <f t="shared" si="51"/>
        <v>0</v>
      </c>
      <c r="I15" s="16">
        <f t="shared" si="83"/>
        <v>8</v>
      </c>
      <c r="J15" s="14">
        <f t="shared" si="52"/>
        <v>44240</v>
      </c>
      <c r="K15" s="15"/>
      <c r="L15" s="16">
        <f t="shared" si="3"/>
        <v>0</v>
      </c>
      <c r="M15" s="16">
        <f t="shared" si="4"/>
        <v>0</v>
      </c>
      <c r="N15" s="16">
        <f t="shared" si="5"/>
        <v>0</v>
      </c>
      <c r="O15" s="16">
        <f t="shared" si="85"/>
        <v>0</v>
      </c>
      <c r="P15" s="16">
        <f t="shared" si="53"/>
        <v>0</v>
      </c>
      <c r="Q15" s="16">
        <f t="shared" si="7"/>
        <v>0</v>
      </c>
      <c r="R15" s="14">
        <f t="shared" si="54"/>
        <v>44268</v>
      </c>
      <c r="S15" s="15"/>
      <c r="T15" s="16">
        <f t="shared" si="8"/>
        <v>0</v>
      </c>
      <c r="U15" s="16">
        <f t="shared" si="9"/>
        <v>0</v>
      </c>
      <c r="V15" s="16">
        <f t="shared" si="10"/>
        <v>0</v>
      </c>
      <c r="W15" s="16">
        <f t="shared" si="86"/>
        <v>0</v>
      </c>
      <c r="X15" s="16">
        <f t="shared" si="55"/>
        <v>0</v>
      </c>
      <c r="Y15" s="16">
        <f t="shared" si="56"/>
        <v>0</v>
      </c>
      <c r="Z15" s="4">
        <f t="shared" si="57"/>
        <v>44299</v>
      </c>
      <c r="AA15" s="8"/>
      <c r="AB15" s="16">
        <f t="shared" si="12"/>
        <v>0</v>
      </c>
      <c r="AC15" s="16">
        <f t="shared" si="13"/>
        <v>0</v>
      </c>
      <c r="AD15" s="16">
        <f t="shared" si="14"/>
        <v>0</v>
      </c>
      <c r="AE15" s="16">
        <f t="shared" si="87"/>
        <v>0</v>
      </c>
      <c r="AF15" s="16">
        <f t="shared" si="58"/>
        <v>0</v>
      </c>
      <c r="AG15" s="16">
        <f t="shared" si="59"/>
        <v>8</v>
      </c>
      <c r="AH15" s="14">
        <f t="shared" si="60"/>
        <v>44329</v>
      </c>
      <c r="AI15" s="15"/>
      <c r="AJ15" s="16">
        <f t="shared" si="16"/>
        <v>0</v>
      </c>
      <c r="AK15" s="16">
        <f t="shared" si="17"/>
        <v>0</v>
      </c>
      <c r="AL15" s="16">
        <f t="shared" si="18"/>
        <v>0</v>
      </c>
      <c r="AM15" s="16">
        <f t="shared" si="88"/>
        <v>0</v>
      </c>
      <c r="AN15" s="16">
        <f t="shared" si="61"/>
        <v>0</v>
      </c>
      <c r="AO15" s="16">
        <f t="shared" si="62"/>
        <v>8</v>
      </c>
      <c r="AP15" s="14">
        <f t="shared" si="63"/>
        <v>44360</v>
      </c>
      <c r="AQ15" s="15"/>
      <c r="AR15" s="16">
        <f t="shared" si="20"/>
        <v>0</v>
      </c>
      <c r="AS15" s="16">
        <f t="shared" si="21"/>
        <v>0</v>
      </c>
      <c r="AT15" s="16">
        <f t="shared" si="22"/>
        <v>0</v>
      </c>
      <c r="AU15" s="16">
        <f t="shared" si="89"/>
        <v>0</v>
      </c>
      <c r="AV15" s="16">
        <f t="shared" si="64"/>
        <v>0</v>
      </c>
      <c r="AW15" s="16">
        <f t="shared" si="65"/>
        <v>0</v>
      </c>
      <c r="AX15" s="4">
        <f t="shared" si="66"/>
        <v>44390</v>
      </c>
      <c r="AY15" s="8"/>
      <c r="AZ15" s="16">
        <f t="shared" si="24"/>
        <v>0</v>
      </c>
      <c r="BA15" s="16">
        <f t="shared" si="25"/>
        <v>0</v>
      </c>
      <c r="BB15" s="16">
        <f t="shared" si="26"/>
        <v>0</v>
      </c>
      <c r="BC15" s="16">
        <f t="shared" si="90"/>
        <v>0</v>
      </c>
      <c r="BD15" s="16">
        <f t="shared" si="67"/>
        <v>0</v>
      </c>
      <c r="BE15" s="16">
        <f t="shared" si="68"/>
        <v>8</v>
      </c>
      <c r="BF15" s="4">
        <f t="shared" si="69"/>
        <v>44421</v>
      </c>
      <c r="BG15" s="8" t="s">
        <v>33</v>
      </c>
      <c r="BH15" s="16">
        <f t="shared" si="28"/>
        <v>0</v>
      </c>
      <c r="BI15" s="16">
        <f t="shared" si="29"/>
        <v>0</v>
      </c>
      <c r="BJ15" s="16">
        <f t="shared" si="30"/>
        <v>0</v>
      </c>
      <c r="BK15" s="16">
        <f t="shared" si="91"/>
        <v>0</v>
      </c>
      <c r="BL15" s="16">
        <f t="shared" si="70"/>
        <v>0</v>
      </c>
      <c r="BM15" s="16">
        <f t="shared" si="71"/>
        <v>4</v>
      </c>
      <c r="BN15" s="4">
        <f t="shared" si="72"/>
        <v>44452</v>
      </c>
      <c r="BO15" s="8"/>
      <c r="BP15" s="16">
        <f t="shared" si="32"/>
        <v>0</v>
      </c>
      <c r="BQ15" s="16">
        <f t="shared" si="33"/>
        <v>0</v>
      </c>
      <c r="BR15" s="16">
        <f t="shared" si="34"/>
        <v>0</v>
      </c>
      <c r="BS15" s="16">
        <f t="shared" si="92"/>
        <v>0</v>
      </c>
      <c r="BT15" s="16">
        <f t="shared" si="73"/>
        <v>0</v>
      </c>
      <c r="BU15" s="16">
        <f t="shared" si="74"/>
        <v>7</v>
      </c>
      <c r="BV15" s="4">
        <f t="shared" si="75"/>
        <v>44482</v>
      </c>
      <c r="BW15" s="8"/>
      <c r="BX15" s="16">
        <f t="shared" si="36"/>
        <v>0</v>
      </c>
      <c r="BY15" s="16">
        <f t="shared" si="37"/>
        <v>0</v>
      </c>
      <c r="BZ15" s="16">
        <f t="shared" si="38"/>
        <v>0</v>
      </c>
      <c r="CA15" s="16">
        <f t="shared" si="93"/>
        <v>0</v>
      </c>
      <c r="CB15" s="16">
        <f t="shared" si="76"/>
        <v>0</v>
      </c>
      <c r="CC15" s="16">
        <f t="shared" si="77"/>
        <v>8</v>
      </c>
      <c r="CD15" s="14">
        <f t="shared" si="78"/>
        <v>44513</v>
      </c>
      <c r="CE15" s="15"/>
      <c r="CF15" s="16">
        <f t="shared" si="40"/>
        <v>0</v>
      </c>
      <c r="CG15" s="16">
        <f t="shared" si="41"/>
        <v>0</v>
      </c>
      <c r="CH15" s="16">
        <f t="shared" si="42"/>
        <v>0</v>
      </c>
      <c r="CI15" s="16">
        <f t="shared" si="94"/>
        <v>0</v>
      </c>
      <c r="CJ15" s="16">
        <f t="shared" si="79"/>
        <v>0</v>
      </c>
      <c r="CK15" s="16">
        <f t="shared" si="44"/>
        <v>0</v>
      </c>
      <c r="CL15" s="4">
        <f t="shared" si="80"/>
        <v>44543</v>
      </c>
      <c r="CM15" s="8"/>
      <c r="CN15" s="16">
        <f t="shared" si="45"/>
        <v>0</v>
      </c>
      <c r="CO15" s="16">
        <f t="shared" si="46"/>
        <v>0</v>
      </c>
      <c r="CP15" s="16">
        <f t="shared" si="47"/>
        <v>0</v>
      </c>
      <c r="CQ15" s="16">
        <f t="shared" si="95"/>
        <v>0</v>
      </c>
      <c r="CR15" s="16">
        <f t="shared" si="81"/>
        <v>0</v>
      </c>
      <c r="CS15" s="16">
        <f t="shared" si="82"/>
        <v>7</v>
      </c>
      <c r="CT15" s="55"/>
    </row>
    <row r="16" spans="1:98" ht="21" customHeight="1" x14ac:dyDescent="0.2">
      <c r="A16" s="55"/>
      <c r="B16" s="4">
        <f t="shared" si="49"/>
        <v>44210</v>
      </c>
      <c r="C16" s="8"/>
      <c r="D16" s="16">
        <f t="shared" si="0"/>
        <v>0</v>
      </c>
      <c r="E16" s="16">
        <f t="shared" si="1"/>
        <v>0</v>
      </c>
      <c r="F16" s="16">
        <f t="shared" si="50"/>
        <v>0</v>
      </c>
      <c r="G16" s="16">
        <f t="shared" si="84"/>
        <v>0</v>
      </c>
      <c r="H16" s="16">
        <f t="shared" si="51"/>
        <v>0</v>
      </c>
      <c r="I16" s="16">
        <f t="shared" si="83"/>
        <v>8</v>
      </c>
      <c r="J16" s="14">
        <f t="shared" si="52"/>
        <v>44241</v>
      </c>
      <c r="K16" s="15"/>
      <c r="L16" s="16">
        <f t="shared" si="3"/>
        <v>0</v>
      </c>
      <c r="M16" s="16">
        <f t="shared" si="4"/>
        <v>0</v>
      </c>
      <c r="N16" s="16">
        <f t="shared" si="5"/>
        <v>0</v>
      </c>
      <c r="O16" s="16">
        <f t="shared" si="85"/>
        <v>0</v>
      </c>
      <c r="P16" s="16">
        <f t="shared" si="53"/>
        <v>0</v>
      </c>
      <c r="Q16" s="16">
        <f t="shared" si="7"/>
        <v>0</v>
      </c>
      <c r="R16" s="14">
        <f t="shared" si="54"/>
        <v>44269</v>
      </c>
      <c r="S16" s="15"/>
      <c r="T16" s="16">
        <f t="shared" si="8"/>
        <v>0</v>
      </c>
      <c r="U16" s="16">
        <f t="shared" si="9"/>
        <v>0</v>
      </c>
      <c r="V16" s="16">
        <f t="shared" si="10"/>
        <v>0</v>
      </c>
      <c r="W16" s="16">
        <f t="shared" si="86"/>
        <v>0</v>
      </c>
      <c r="X16" s="16">
        <f t="shared" si="55"/>
        <v>0</v>
      </c>
      <c r="Y16" s="16">
        <f t="shared" si="56"/>
        <v>0</v>
      </c>
      <c r="Z16" s="4">
        <f t="shared" si="57"/>
        <v>44300</v>
      </c>
      <c r="AA16" s="8"/>
      <c r="AB16" s="16">
        <f t="shared" si="12"/>
        <v>0</v>
      </c>
      <c r="AC16" s="16">
        <f t="shared" si="13"/>
        <v>0</v>
      </c>
      <c r="AD16" s="16">
        <f t="shared" si="14"/>
        <v>0</v>
      </c>
      <c r="AE16" s="16">
        <f t="shared" si="87"/>
        <v>0</v>
      </c>
      <c r="AF16" s="16">
        <f t="shared" si="58"/>
        <v>0</v>
      </c>
      <c r="AG16" s="16">
        <f t="shared" si="59"/>
        <v>8</v>
      </c>
      <c r="AH16" s="4">
        <f t="shared" si="60"/>
        <v>44330</v>
      </c>
      <c r="AI16" s="8" t="s">
        <v>33</v>
      </c>
      <c r="AJ16" s="16">
        <f t="shared" si="16"/>
        <v>0</v>
      </c>
      <c r="AK16" s="16">
        <f t="shared" si="17"/>
        <v>0</v>
      </c>
      <c r="AL16" s="16">
        <f t="shared" si="18"/>
        <v>0</v>
      </c>
      <c r="AM16" s="16">
        <f t="shared" si="88"/>
        <v>0</v>
      </c>
      <c r="AN16" s="16">
        <f t="shared" si="61"/>
        <v>0</v>
      </c>
      <c r="AO16" s="16">
        <f t="shared" si="62"/>
        <v>4</v>
      </c>
      <c r="AP16" s="4">
        <f t="shared" si="63"/>
        <v>44361</v>
      </c>
      <c r="AQ16" s="8"/>
      <c r="AR16" s="16">
        <f t="shared" si="20"/>
        <v>0</v>
      </c>
      <c r="AS16" s="16">
        <f t="shared" si="21"/>
        <v>0</v>
      </c>
      <c r="AT16" s="16">
        <f t="shared" si="22"/>
        <v>0</v>
      </c>
      <c r="AU16" s="16">
        <f t="shared" si="89"/>
        <v>0</v>
      </c>
      <c r="AV16" s="16">
        <f t="shared" si="64"/>
        <v>0</v>
      </c>
      <c r="AW16" s="16">
        <f t="shared" si="65"/>
        <v>7</v>
      </c>
      <c r="AX16" s="14">
        <f t="shared" si="66"/>
        <v>44391</v>
      </c>
      <c r="AY16" s="15"/>
      <c r="AZ16" s="16">
        <f t="shared" si="24"/>
        <v>0</v>
      </c>
      <c r="BA16" s="16">
        <f t="shared" si="25"/>
        <v>0</v>
      </c>
      <c r="BB16" s="16">
        <f t="shared" si="26"/>
        <v>0</v>
      </c>
      <c r="BC16" s="16">
        <f t="shared" si="90"/>
        <v>0</v>
      </c>
      <c r="BD16" s="16">
        <f t="shared" si="67"/>
        <v>0</v>
      </c>
      <c r="BE16" s="16">
        <f t="shared" si="68"/>
        <v>8</v>
      </c>
      <c r="BF16" s="14">
        <f t="shared" si="69"/>
        <v>44422</v>
      </c>
      <c r="BG16" s="15"/>
      <c r="BH16" s="16">
        <f t="shared" si="28"/>
        <v>0</v>
      </c>
      <c r="BI16" s="16">
        <f t="shared" si="29"/>
        <v>0</v>
      </c>
      <c r="BJ16" s="16">
        <f t="shared" si="30"/>
        <v>0</v>
      </c>
      <c r="BK16" s="16">
        <f t="shared" si="91"/>
        <v>0</v>
      </c>
      <c r="BL16" s="16">
        <f t="shared" si="70"/>
        <v>0</v>
      </c>
      <c r="BM16" s="16">
        <f t="shared" si="71"/>
        <v>0</v>
      </c>
      <c r="BN16" s="4">
        <f t="shared" si="72"/>
        <v>44453</v>
      </c>
      <c r="BO16" s="8"/>
      <c r="BP16" s="16">
        <f t="shared" si="32"/>
        <v>0</v>
      </c>
      <c r="BQ16" s="16">
        <f t="shared" si="33"/>
        <v>0</v>
      </c>
      <c r="BR16" s="16">
        <f t="shared" si="34"/>
        <v>0</v>
      </c>
      <c r="BS16" s="16">
        <f t="shared" si="92"/>
        <v>0</v>
      </c>
      <c r="BT16" s="16">
        <f t="shared" si="73"/>
        <v>0</v>
      </c>
      <c r="BU16" s="16">
        <f t="shared" si="74"/>
        <v>8</v>
      </c>
      <c r="BV16" s="4">
        <f t="shared" si="75"/>
        <v>44483</v>
      </c>
      <c r="BW16" s="8"/>
      <c r="BX16" s="16">
        <f t="shared" si="36"/>
        <v>0</v>
      </c>
      <c r="BY16" s="16">
        <f t="shared" si="37"/>
        <v>0</v>
      </c>
      <c r="BZ16" s="16">
        <f t="shared" si="38"/>
        <v>0</v>
      </c>
      <c r="CA16" s="16">
        <f t="shared" si="93"/>
        <v>0</v>
      </c>
      <c r="CB16" s="16">
        <f t="shared" si="76"/>
        <v>0</v>
      </c>
      <c r="CC16" s="16">
        <f t="shared" si="77"/>
        <v>8</v>
      </c>
      <c r="CD16" s="14">
        <f t="shared" si="78"/>
        <v>44514</v>
      </c>
      <c r="CE16" s="15"/>
      <c r="CF16" s="16">
        <f t="shared" si="40"/>
        <v>0</v>
      </c>
      <c r="CG16" s="16">
        <f t="shared" si="41"/>
        <v>0</v>
      </c>
      <c r="CH16" s="16">
        <f t="shared" si="42"/>
        <v>0</v>
      </c>
      <c r="CI16" s="16">
        <f t="shared" si="94"/>
        <v>0</v>
      </c>
      <c r="CJ16" s="16">
        <f t="shared" si="79"/>
        <v>0</v>
      </c>
      <c r="CK16" s="16">
        <f t="shared" si="44"/>
        <v>0</v>
      </c>
      <c r="CL16" s="4">
        <f t="shared" si="80"/>
        <v>44544</v>
      </c>
      <c r="CM16" s="8"/>
      <c r="CN16" s="16">
        <f t="shared" si="45"/>
        <v>0</v>
      </c>
      <c r="CO16" s="16">
        <f t="shared" si="46"/>
        <v>0</v>
      </c>
      <c r="CP16" s="16">
        <f t="shared" si="47"/>
        <v>0</v>
      </c>
      <c r="CQ16" s="16">
        <f t="shared" si="95"/>
        <v>0</v>
      </c>
      <c r="CR16" s="16">
        <f t="shared" si="81"/>
        <v>0</v>
      </c>
      <c r="CS16" s="16">
        <f t="shared" si="82"/>
        <v>8</v>
      </c>
      <c r="CT16" s="55"/>
    </row>
    <row r="17" spans="1:98" ht="21" customHeight="1" x14ac:dyDescent="0.2">
      <c r="A17" s="55"/>
      <c r="B17" s="4">
        <f t="shared" si="49"/>
        <v>44211</v>
      </c>
      <c r="C17" s="8"/>
      <c r="D17" s="16">
        <f t="shared" si="0"/>
        <v>0</v>
      </c>
      <c r="E17" s="16">
        <f t="shared" si="1"/>
        <v>0</v>
      </c>
      <c r="F17" s="16">
        <f t="shared" si="50"/>
        <v>0</v>
      </c>
      <c r="G17" s="16">
        <f t="shared" si="84"/>
        <v>0</v>
      </c>
      <c r="H17" s="16">
        <f t="shared" si="51"/>
        <v>0</v>
      </c>
      <c r="I17" s="16">
        <f t="shared" si="83"/>
        <v>4</v>
      </c>
      <c r="J17" s="4">
        <f t="shared" si="52"/>
        <v>44242</v>
      </c>
      <c r="K17" s="8"/>
      <c r="L17" s="16">
        <f t="shared" si="3"/>
        <v>0</v>
      </c>
      <c r="M17" s="16">
        <f t="shared" si="4"/>
        <v>0</v>
      </c>
      <c r="N17" s="16">
        <f t="shared" si="5"/>
        <v>0</v>
      </c>
      <c r="O17" s="16">
        <f t="shared" si="85"/>
        <v>0</v>
      </c>
      <c r="P17" s="16">
        <f t="shared" si="53"/>
        <v>0</v>
      </c>
      <c r="Q17" s="16">
        <f t="shared" si="7"/>
        <v>7</v>
      </c>
      <c r="R17" s="4">
        <f t="shared" si="54"/>
        <v>44270</v>
      </c>
      <c r="S17" s="8"/>
      <c r="T17" s="16">
        <f t="shared" si="8"/>
        <v>0</v>
      </c>
      <c r="U17" s="16">
        <f t="shared" si="9"/>
        <v>0</v>
      </c>
      <c r="V17" s="16">
        <f t="shared" si="10"/>
        <v>0</v>
      </c>
      <c r="W17" s="16">
        <f t="shared" si="86"/>
        <v>0</v>
      </c>
      <c r="X17" s="16">
        <f t="shared" si="55"/>
        <v>0</v>
      </c>
      <c r="Y17" s="16">
        <f t="shared" si="56"/>
        <v>7</v>
      </c>
      <c r="Z17" s="4">
        <f t="shared" si="57"/>
        <v>44301</v>
      </c>
      <c r="AA17" s="8"/>
      <c r="AB17" s="16">
        <f t="shared" si="12"/>
        <v>0</v>
      </c>
      <c r="AC17" s="16">
        <f t="shared" si="13"/>
        <v>0</v>
      </c>
      <c r="AD17" s="16">
        <f t="shared" si="14"/>
        <v>0</v>
      </c>
      <c r="AE17" s="16">
        <f t="shared" si="87"/>
        <v>0</v>
      </c>
      <c r="AF17" s="16">
        <f t="shared" si="58"/>
        <v>0</v>
      </c>
      <c r="AG17" s="16">
        <f t="shared" si="59"/>
        <v>8</v>
      </c>
      <c r="AH17" s="14">
        <f t="shared" si="60"/>
        <v>44331</v>
      </c>
      <c r="AI17" s="15"/>
      <c r="AJ17" s="16">
        <f t="shared" si="16"/>
        <v>0</v>
      </c>
      <c r="AK17" s="16">
        <f t="shared" si="17"/>
        <v>0</v>
      </c>
      <c r="AL17" s="16">
        <f t="shared" si="18"/>
        <v>0</v>
      </c>
      <c r="AM17" s="16">
        <f t="shared" si="88"/>
        <v>0</v>
      </c>
      <c r="AN17" s="16">
        <f t="shared" si="61"/>
        <v>0</v>
      </c>
      <c r="AO17" s="16">
        <f t="shared" si="62"/>
        <v>0</v>
      </c>
      <c r="AP17" s="4">
        <f t="shared" si="63"/>
        <v>44362</v>
      </c>
      <c r="AQ17" s="8"/>
      <c r="AR17" s="16">
        <f t="shared" si="20"/>
        <v>0</v>
      </c>
      <c r="AS17" s="16">
        <f t="shared" si="21"/>
        <v>0</v>
      </c>
      <c r="AT17" s="16">
        <f t="shared" si="22"/>
        <v>0</v>
      </c>
      <c r="AU17" s="16">
        <f t="shared" si="89"/>
        <v>0</v>
      </c>
      <c r="AV17" s="16">
        <f t="shared" si="64"/>
        <v>0</v>
      </c>
      <c r="AW17" s="16">
        <f t="shared" si="65"/>
        <v>8</v>
      </c>
      <c r="AX17" s="4">
        <f t="shared" si="66"/>
        <v>44392</v>
      </c>
      <c r="AY17" s="8"/>
      <c r="AZ17" s="16">
        <f t="shared" si="24"/>
        <v>0</v>
      </c>
      <c r="BA17" s="16">
        <f t="shared" si="25"/>
        <v>0</v>
      </c>
      <c r="BB17" s="16">
        <f t="shared" si="26"/>
        <v>0</v>
      </c>
      <c r="BC17" s="16">
        <f t="shared" si="90"/>
        <v>0</v>
      </c>
      <c r="BD17" s="16">
        <f t="shared" si="67"/>
        <v>0</v>
      </c>
      <c r="BE17" s="16">
        <f t="shared" si="68"/>
        <v>8</v>
      </c>
      <c r="BF17" s="14">
        <f t="shared" si="69"/>
        <v>44423</v>
      </c>
      <c r="BG17" s="15"/>
      <c r="BH17" s="16">
        <f t="shared" si="28"/>
        <v>0</v>
      </c>
      <c r="BI17" s="16">
        <f t="shared" si="29"/>
        <v>0</v>
      </c>
      <c r="BJ17" s="16">
        <f t="shared" si="30"/>
        <v>0</v>
      </c>
      <c r="BK17" s="16">
        <f t="shared" si="91"/>
        <v>0</v>
      </c>
      <c r="BL17" s="16">
        <f t="shared" si="70"/>
        <v>0</v>
      </c>
      <c r="BM17" s="16">
        <f t="shared" si="71"/>
        <v>0</v>
      </c>
      <c r="BN17" s="4">
        <f t="shared" si="72"/>
        <v>44454</v>
      </c>
      <c r="BO17" s="8"/>
      <c r="BP17" s="16">
        <f t="shared" si="32"/>
        <v>0</v>
      </c>
      <c r="BQ17" s="16">
        <f t="shared" si="33"/>
        <v>0</v>
      </c>
      <c r="BR17" s="16">
        <f t="shared" si="34"/>
        <v>0</v>
      </c>
      <c r="BS17" s="16">
        <f t="shared" si="92"/>
        <v>0</v>
      </c>
      <c r="BT17" s="16">
        <f t="shared" si="73"/>
        <v>0</v>
      </c>
      <c r="BU17" s="16">
        <f t="shared" si="74"/>
        <v>8</v>
      </c>
      <c r="BV17" s="4">
        <f t="shared" si="75"/>
        <v>44484</v>
      </c>
      <c r="BW17" s="8"/>
      <c r="BX17" s="16">
        <f t="shared" si="36"/>
        <v>0</v>
      </c>
      <c r="BY17" s="16">
        <f t="shared" si="37"/>
        <v>0</v>
      </c>
      <c r="BZ17" s="16">
        <f t="shared" si="38"/>
        <v>0</v>
      </c>
      <c r="CA17" s="16">
        <f t="shared" si="93"/>
        <v>0</v>
      </c>
      <c r="CB17" s="16">
        <f t="shared" si="76"/>
        <v>0</v>
      </c>
      <c r="CC17" s="16">
        <f t="shared" si="77"/>
        <v>4</v>
      </c>
      <c r="CD17" s="4">
        <f t="shared" si="78"/>
        <v>44515</v>
      </c>
      <c r="CE17" s="8"/>
      <c r="CF17" s="16">
        <f t="shared" si="40"/>
        <v>0</v>
      </c>
      <c r="CG17" s="16">
        <f t="shared" si="41"/>
        <v>0</v>
      </c>
      <c r="CH17" s="16">
        <f t="shared" si="42"/>
        <v>0</v>
      </c>
      <c r="CI17" s="16">
        <f t="shared" si="94"/>
        <v>0</v>
      </c>
      <c r="CJ17" s="16">
        <f t="shared" si="79"/>
        <v>0</v>
      </c>
      <c r="CK17" s="16">
        <f t="shared" si="44"/>
        <v>7</v>
      </c>
      <c r="CL17" s="4">
        <f t="shared" si="80"/>
        <v>44545</v>
      </c>
      <c r="CM17" s="8"/>
      <c r="CN17" s="16">
        <f t="shared" si="45"/>
        <v>0</v>
      </c>
      <c r="CO17" s="16">
        <f t="shared" si="46"/>
        <v>0</v>
      </c>
      <c r="CP17" s="16">
        <f t="shared" si="47"/>
        <v>0</v>
      </c>
      <c r="CQ17" s="16">
        <f t="shared" si="95"/>
        <v>0</v>
      </c>
      <c r="CR17" s="16">
        <f t="shared" si="81"/>
        <v>0</v>
      </c>
      <c r="CS17" s="16">
        <f t="shared" si="82"/>
        <v>8</v>
      </c>
      <c r="CT17" s="55"/>
    </row>
    <row r="18" spans="1:98" ht="21" customHeight="1" x14ac:dyDescent="0.2">
      <c r="A18" s="55"/>
      <c r="B18" s="14">
        <f t="shared" si="49"/>
        <v>44212</v>
      </c>
      <c r="C18" s="15"/>
      <c r="D18" s="16">
        <f t="shared" si="0"/>
        <v>0</v>
      </c>
      <c r="E18" s="16">
        <f t="shared" si="1"/>
        <v>0</v>
      </c>
      <c r="F18" s="16">
        <f t="shared" si="50"/>
        <v>0</v>
      </c>
      <c r="G18" s="16">
        <f t="shared" si="84"/>
        <v>0</v>
      </c>
      <c r="H18" s="16">
        <f t="shared" si="51"/>
        <v>0</v>
      </c>
      <c r="I18" s="16">
        <f t="shared" si="83"/>
        <v>0</v>
      </c>
      <c r="J18" s="4">
        <f t="shared" si="52"/>
        <v>44243</v>
      </c>
      <c r="K18" s="8"/>
      <c r="L18" s="16">
        <f t="shared" si="3"/>
        <v>0</v>
      </c>
      <c r="M18" s="16">
        <f t="shared" si="4"/>
        <v>0</v>
      </c>
      <c r="N18" s="16">
        <f t="shared" si="5"/>
        <v>0</v>
      </c>
      <c r="O18" s="16">
        <f t="shared" si="85"/>
        <v>0</v>
      </c>
      <c r="P18" s="16">
        <f t="shared" si="53"/>
        <v>0</v>
      </c>
      <c r="Q18" s="16">
        <f t="shared" si="7"/>
        <v>8</v>
      </c>
      <c r="R18" s="4">
        <f t="shared" si="54"/>
        <v>44271</v>
      </c>
      <c r="S18" s="8"/>
      <c r="T18" s="16">
        <f t="shared" si="8"/>
        <v>0</v>
      </c>
      <c r="U18" s="16">
        <f t="shared" si="9"/>
        <v>0</v>
      </c>
      <c r="V18" s="16">
        <f t="shared" si="10"/>
        <v>0</v>
      </c>
      <c r="W18" s="16">
        <f t="shared" si="86"/>
        <v>0</v>
      </c>
      <c r="X18" s="16">
        <f t="shared" si="55"/>
        <v>0</v>
      </c>
      <c r="Y18" s="16">
        <f t="shared" si="56"/>
        <v>8</v>
      </c>
      <c r="Z18" s="4">
        <f t="shared" si="57"/>
        <v>44302</v>
      </c>
      <c r="AA18" s="8"/>
      <c r="AB18" s="16">
        <f t="shared" si="12"/>
        <v>0</v>
      </c>
      <c r="AC18" s="16">
        <f t="shared" si="13"/>
        <v>0</v>
      </c>
      <c r="AD18" s="16">
        <f t="shared" si="14"/>
        <v>0</v>
      </c>
      <c r="AE18" s="16">
        <f t="shared" si="87"/>
        <v>0</v>
      </c>
      <c r="AF18" s="16">
        <f t="shared" si="58"/>
        <v>0</v>
      </c>
      <c r="AG18" s="16">
        <f t="shared" si="59"/>
        <v>4</v>
      </c>
      <c r="AH18" s="14">
        <f t="shared" si="60"/>
        <v>44332</v>
      </c>
      <c r="AI18" s="15"/>
      <c r="AJ18" s="16">
        <f t="shared" si="16"/>
        <v>0</v>
      </c>
      <c r="AK18" s="16">
        <f t="shared" si="17"/>
        <v>0</v>
      </c>
      <c r="AL18" s="16">
        <f t="shared" si="18"/>
        <v>0</v>
      </c>
      <c r="AM18" s="16">
        <f t="shared" si="88"/>
        <v>0</v>
      </c>
      <c r="AN18" s="16">
        <f t="shared" si="61"/>
        <v>0</v>
      </c>
      <c r="AO18" s="16">
        <f t="shared" si="62"/>
        <v>0</v>
      </c>
      <c r="AP18" s="4">
        <f t="shared" si="63"/>
        <v>44363</v>
      </c>
      <c r="AQ18" s="8"/>
      <c r="AR18" s="16">
        <f t="shared" si="20"/>
        <v>0</v>
      </c>
      <c r="AS18" s="16">
        <f t="shared" si="21"/>
        <v>0</v>
      </c>
      <c r="AT18" s="16">
        <f t="shared" si="22"/>
        <v>0</v>
      </c>
      <c r="AU18" s="16">
        <f t="shared" si="89"/>
        <v>0</v>
      </c>
      <c r="AV18" s="16">
        <f t="shared" si="64"/>
        <v>0</v>
      </c>
      <c r="AW18" s="16">
        <f t="shared" si="65"/>
        <v>8</v>
      </c>
      <c r="AX18" s="4">
        <f t="shared" si="66"/>
        <v>44393</v>
      </c>
      <c r="AY18" s="8"/>
      <c r="AZ18" s="16">
        <f t="shared" si="24"/>
        <v>0</v>
      </c>
      <c r="BA18" s="16">
        <f t="shared" si="25"/>
        <v>0</v>
      </c>
      <c r="BB18" s="16">
        <f t="shared" si="26"/>
        <v>0</v>
      </c>
      <c r="BC18" s="16">
        <f t="shared" si="90"/>
        <v>0</v>
      </c>
      <c r="BD18" s="16">
        <f t="shared" si="67"/>
        <v>0</v>
      </c>
      <c r="BE18" s="16">
        <f t="shared" si="68"/>
        <v>4</v>
      </c>
      <c r="BF18" s="4">
        <f t="shared" si="69"/>
        <v>44424</v>
      </c>
      <c r="BG18" s="8"/>
      <c r="BH18" s="16">
        <f t="shared" si="28"/>
        <v>0</v>
      </c>
      <c r="BI18" s="16">
        <f t="shared" si="29"/>
        <v>0</v>
      </c>
      <c r="BJ18" s="16">
        <f t="shared" si="30"/>
        <v>0</v>
      </c>
      <c r="BK18" s="16">
        <f t="shared" si="91"/>
        <v>0</v>
      </c>
      <c r="BL18" s="16">
        <f t="shared" si="70"/>
        <v>0</v>
      </c>
      <c r="BM18" s="16">
        <f t="shared" si="71"/>
        <v>7</v>
      </c>
      <c r="BN18" s="4">
        <f t="shared" si="72"/>
        <v>44455</v>
      </c>
      <c r="BO18" s="8"/>
      <c r="BP18" s="16">
        <f t="shared" si="32"/>
        <v>0</v>
      </c>
      <c r="BQ18" s="16">
        <f t="shared" si="33"/>
        <v>0</v>
      </c>
      <c r="BR18" s="16">
        <f t="shared" si="34"/>
        <v>0</v>
      </c>
      <c r="BS18" s="16">
        <f t="shared" si="92"/>
        <v>0</v>
      </c>
      <c r="BT18" s="16">
        <f t="shared" si="73"/>
        <v>0</v>
      </c>
      <c r="BU18" s="16">
        <f t="shared" si="74"/>
        <v>8</v>
      </c>
      <c r="BV18" s="14">
        <f t="shared" si="75"/>
        <v>44485</v>
      </c>
      <c r="BW18" s="15"/>
      <c r="BX18" s="16">
        <f t="shared" si="36"/>
        <v>0</v>
      </c>
      <c r="BY18" s="16">
        <f t="shared" si="37"/>
        <v>0</v>
      </c>
      <c r="BZ18" s="16">
        <f t="shared" si="38"/>
        <v>0</v>
      </c>
      <c r="CA18" s="16">
        <f t="shared" si="93"/>
        <v>0</v>
      </c>
      <c r="CB18" s="16">
        <f t="shared" si="76"/>
        <v>0</v>
      </c>
      <c r="CC18" s="16">
        <f t="shared" si="77"/>
        <v>0</v>
      </c>
      <c r="CD18" s="4">
        <f t="shared" si="78"/>
        <v>44516</v>
      </c>
      <c r="CE18" s="8"/>
      <c r="CF18" s="16">
        <f t="shared" si="40"/>
        <v>0</v>
      </c>
      <c r="CG18" s="16">
        <f t="shared" si="41"/>
        <v>0</v>
      </c>
      <c r="CH18" s="16">
        <f t="shared" si="42"/>
        <v>0</v>
      </c>
      <c r="CI18" s="16">
        <f t="shared" si="94"/>
        <v>0</v>
      </c>
      <c r="CJ18" s="16">
        <f t="shared" si="79"/>
        <v>0</v>
      </c>
      <c r="CK18" s="16">
        <f t="shared" si="44"/>
        <v>8</v>
      </c>
      <c r="CL18" s="4">
        <f t="shared" si="80"/>
        <v>44546</v>
      </c>
      <c r="CM18" s="8"/>
      <c r="CN18" s="16">
        <f t="shared" si="45"/>
        <v>0</v>
      </c>
      <c r="CO18" s="16">
        <f t="shared" si="46"/>
        <v>0</v>
      </c>
      <c r="CP18" s="16">
        <f t="shared" si="47"/>
        <v>0</v>
      </c>
      <c r="CQ18" s="16">
        <f t="shared" si="95"/>
        <v>0</v>
      </c>
      <c r="CR18" s="16">
        <f t="shared" si="81"/>
        <v>0</v>
      </c>
      <c r="CS18" s="16">
        <f t="shared" si="82"/>
        <v>8</v>
      </c>
      <c r="CT18" s="55"/>
    </row>
    <row r="19" spans="1:98" ht="21" customHeight="1" x14ac:dyDescent="0.2">
      <c r="A19" s="55"/>
      <c r="B19" s="14">
        <f t="shared" si="49"/>
        <v>44213</v>
      </c>
      <c r="C19" s="15"/>
      <c r="D19" s="16">
        <f>IF(C19="s",H19,0)</f>
        <v>0</v>
      </c>
      <c r="E19" s="16">
        <f>IF(C19="F",H19,0)</f>
        <v>0</v>
      </c>
      <c r="F19" s="16">
        <f>IF(C19="RP",H19,0)</f>
        <v>0</v>
      </c>
      <c r="G19" s="16">
        <f t="shared" si="84"/>
        <v>0</v>
      </c>
      <c r="H19" s="16">
        <f t="shared" si="51"/>
        <v>0</v>
      </c>
      <c r="I19" s="16">
        <f t="shared" si="83"/>
        <v>0</v>
      </c>
      <c r="J19" s="4">
        <f t="shared" si="52"/>
        <v>44244</v>
      </c>
      <c r="K19" s="8"/>
      <c r="L19" s="16">
        <f t="shared" si="3"/>
        <v>0</v>
      </c>
      <c r="M19" s="16">
        <f t="shared" si="4"/>
        <v>0</v>
      </c>
      <c r="N19" s="16">
        <f t="shared" si="5"/>
        <v>0</v>
      </c>
      <c r="O19" s="16">
        <f t="shared" si="85"/>
        <v>0</v>
      </c>
      <c r="P19" s="16">
        <f t="shared" si="53"/>
        <v>0</v>
      </c>
      <c r="Q19" s="16">
        <f t="shared" si="7"/>
        <v>8</v>
      </c>
      <c r="R19" s="4">
        <f t="shared" si="54"/>
        <v>44272</v>
      </c>
      <c r="S19" s="8"/>
      <c r="T19" s="16">
        <f t="shared" si="8"/>
        <v>0</v>
      </c>
      <c r="U19" s="16">
        <f t="shared" si="9"/>
        <v>0</v>
      </c>
      <c r="V19" s="16">
        <f t="shared" si="10"/>
        <v>0</v>
      </c>
      <c r="W19" s="16">
        <f t="shared" si="86"/>
        <v>0</v>
      </c>
      <c r="X19" s="16">
        <f t="shared" si="55"/>
        <v>0</v>
      </c>
      <c r="Y19" s="16">
        <f t="shared" si="56"/>
        <v>8</v>
      </c>
      <c r="Z19" s="14">
        <f t="shared" si="57"/>
        <v>44303</v>
      </c>
      <c r="AA19" s="15"/>
      <c r="AB19" s="16">
        <f t="shared" si="12"/>
        <v>0</v>
      </c>
      <c r="AC19" s="16">
        <f t="shared" si="13"/>
        <v>0</v>
      </c>
      <c r="AD19" s="16">
        <f t="shared" si="14"/>
        <v>0</v>
      </c>
      <c r="AE19" s="16">
        <f t="shared" si="87"/>
        <v>0</v>
      </c>
      <c r="AF19" s="16">
        <f t="shared" si="58"/>
        <v>0</v>
      </c>
      <c r="AG19" s="16">
        <f t="shared" si="59"/>
        <v>0</v>
      </c>
      <c r="AH19" s="4">
        <f t="shared" si="60"/>
        <v>44333</v>
      </c>
      <c r="AI19" s="8"/>
      <c r="AJ19" s="16">
        <f t="shared" si="16"/>
        <v>0</v>
      </c>
      <c r="AK19" s="16">
        <f t="shared" si="17"/>
        <v>0</v>
      </c>
      <c r="AL19" s="16">
        <f t="shared" si="18"/>
        <v>0</v>
      </c>
      <c r="AM19" s="16">
        <f t="shared" si="88"/>
        <v>0</v>
      </c>
      <c r="AN19" s="16">
        <f t="shared" si="61"/>
        <v>0</v>
      </c>
      <c r="AO19" s="16">
        <f t="shared" si="62"/>
        <v>7</v>
      </c>
      <c r="AP19" s="4">
        <f t="shared" si="63"/>
        <v>44364</v>
      </c>
      <c r="AQ19" s="8"/>
      <c r="AR19" s="16">
        <f t="shared" si="20"/>
        <v>0</v>
      </c>
      <c r="AS19" s="16">
        <f t="shared" si="21"/>
        <v>0</v>
      </c>
      <c r="AT19" s="16">
        <f t="shared" si="22"/>
        <v>0</v>
      </c>
      <c r="AU19" s="16">
        <f t="shared" si="89"/>
        <v>0</v>
      </c>
      <c r="AV19" s="16">
        <f t="shared" si="64"/>
        <v>0</v>
      </c>
      <c r="AW19" s="16">
        <f t="shared" si="65"/>
        <v>8</v>
      </c>
      <c r="AX19" s="14">
        <f t="shared" si="66"/>
        <v>44394</v>
      </c>
      <c r="AY19" s="15"/>
      <c r="AZ19" s="16">
        <f t="shared" si="24"/>
        <v>0</v>
      </c>
      <c r="BA19" s="16">
        <f t="shared" si="25"/>
        <v>0</v>
      </c>
      <c r="BB19" s="16">
        <f t="shared" si="26"/>
        <v>0</v>
      </c>
      <c r="BC19" s="16">
        <f t="shared" si="90"/>
        <v>0</v>
      </c>
      <c r="BD19" s="16">
        <f t="shared" si="67"/>
        <v>0</v>
      </c>
      <c r="BE19" s="16">
        <f t="shared" si="68"/>
        <v>0</v>
      </c>
      <c r="BF19" s="4">
        <f t="shared" si="69"/>
        <v>44425</v>
      </c>
      <c r="BG19" s="8"/>
      <c r="BH19" s="16">
        <f t="shared" si="28"/>
        <v>0</v>
      </c>
      <c r="BI19" s="16">
        <f t="shared" si="29"/>
        <v>0</v>
      </c>
      <c r="BJ19" s="16">
        <f t="shared" si="30"/>
        <v>0</v>
      </c>
      <c r="BK19" s="16">
        <f t="shared" si="91"/>
        <v>0</v>
      </c>
      <c r="BL19" s="16">
        <f t="shared" si="70"/>
        <v>0</v>
      </c>
      <c r="BM19" s="16">
        <f t="shared" si="71"/>
        <v>8</v>
      </c>
      <c r="BN19" s="4">
        <f t="shared" si="72"/>
        <v>44456</v>
      </c>
      <c r="BO19" s="8"/>
      <c r="BP19" s="16">
        <f t="shared" si="32"/>
        <v>0</v>
      </c>
      <c r="BQ19" s="16">
        <f t="shared" si="33"/>
        <v>0</v>
      </c>
      <c r="BR19" s="16">
        <f t="shared" si="34"/>
        <v>0</v>
      </c>
      <c r="BS19" s="16">
        <f t="shared" si="92"/>
        <v>0</v>
      </c>
      <c r="BT19" s="16">
        <f t="shared" si="73"/>
        <v>0</v>
      </c>
      <c r="BU19" s="16">
        <f t="shared" si="74"/>
        <v>4</v>
      </c>
      <c r="BV19" s="14">
        <f t="shared" si="75"/>
        <v>44486</v>
      </c>
      <c r="BW19" s="15"/>
      <c r="BX19" s="16">
        <f t="shared" si="36"/>
        <v>0</v>
      </c>
      <c r="BY19" s="16">
        <f t="shared" si="37"/>
        <v>0</v>
      </c>
      <c r="BZ19" s="16">
        <f t="shared" si="38"/>
        <v>0</v>
      </c>
      <c r="CA19" s="16">
        <f t="shared" si="93"/>
        <v>0</v>
      </c>
      <c r="CB19" s="16">
        <f t="shared" si="76"/>
        <v>0</v>
      </c>
      <c r="CC19" s="16">
        <f t="shared" si="77"/>
        <v>0</v>
      </c>
      <c r="CD19" s="4">
        <f t="shared" si="78"/>
        <v>44517</v>
      </c>
      <c r="CE19" s="8"/>
      <c r="CF19" s="16">
        <f t="shared" si="40"/>
        <v>0</v>
      </c>
      <c r="CG19" s="16">
        <f t="shared" si="41"/>
        <v>0</v>
      </c>
      <c r="CH19" s="16">
        <f t="shared" si="42"/>
        <v>0</v>
      </c>
      <c r="CI19" s="16">
        <f t="shared" si="94"/>
        <v>0</v>
      </c>
      <c r="CJ19" s="16">
        <f t="shared" si="79"/>
        <v>0</v>
      </c>
      <c r="CK19" s="16">
        <f t="shared" si="44"/>
        <v>8</v>
      </c>
      <c r="CL19" s="4">
        <f t="shared" si="80"/>
        <v>44547</v>
      </c>
      <c r="CM19" s="8"/>
      <c r="CN19" s="16">
        <f>IF(CM19="s",CR19,0)</f>
        <v>0</v>
      </c>
      <c r="CO19" s="16">
        <f>IF(CM19="F",CR19,0)</f>
        <v>0</v>
      </c>
      <c r="CP19" s="16">
        <f>IF(CM19="RP",CR19,0)</f>
        <v>0</v>
      </c>
      <c r="CQ19" s="16">
        <f t="shared" si="95"/>
        <v>0</v>
      </c>
      <c r="CR19" s="16">
        <f t="shared" si="81"/>
        <v>0</v>
      </c>
      <c r="CS19" s="16">
        <f t="shared" si="82"/>
        <v>4</v>
      </c>
      <c r="CT19" s="55"/>
    </row>
    <row r="20" spans="1:98" ht="21" customHeight="1" x14ac:dyDescent="0.2">
      <c r="A20" s="55"/>
      <c r="B20" s="4">
        <f t="shared" si="49"/>
        <v>44214</v>
      </c>
      <c r="C20" s="8"/>
      <c r="D20" s="16">
        <f>IF(C20="s",H20,0)</f>
        <v>0</v>
      </c>
      <c r="E20" s="16">
        <f>IF(C20="F",H20,0)</f>
        <v>0</v>
      </c>
      <c r="F20" s="16">
        <f>IF(C20="RP",H20,0)</f>
        <v>0</v>
      </c>
      <c r="G20" s="16">
        <f t="shared" si="84"/>
        <v>0</v>
      </c>
      <c r="H20" s="16">
        <f t="shared" si="51"/>
        <v>0</v>
      </c>
      <c r="I20" s="16">
        <f t="shared" si="83"/>
        <v>7</v>
      </c>
      <c r="J20" s="4">
        <f t="shared" si="52"/>
        <v>44245</v>
      </c>
      <c r="K20" s="8"/>
      <c r="L20" s="16">
        <f t="shared" si="3"/>
        <v>0</v>
      </c>
      <c r="M20" s="16">
        <f t="shared" si="4"/>
        <v>0</v>
      </c>
      <c r="N20" s="16">
        <f t="shared" si="5"/>
        <v>0</v>
      </c>
      <c r="O20" s="16">
        <f t="shared" si="85"/>
        <v>0</v>
      </c>
      <c r="P20" s="16">
        <f t="shared" si="53"/>
        <v>0</v>
      </c>
      <c r="Q20" s="16">
        <f t="shared" si="7"/>
        <v>8</v>
      </c>
      <c r="R20" s="4">
        <f t="shared" si="54"/>
        <v>44273</v>
      </c>
      <c r="S20" s="8"/>
      <c r="T20" s="16">
        <f t="shared" si="8"/>
        <v>0</v>
      </c>
      <c r="U20" s="16">
        <f t="shared" si="9"/>
        <v>0</v>
      </c>
      <c r="V20" s="16">
        <f t="shared" si="10"/>
        <v>0</v>
      </c>
      <c r="W20" s="16">
        <f t="shared" si="86"/>
        <v>0</v>
      </c>
      <c r="X20" s="16">
        <f t="shared" si="55"/>
        <v>0</v>
      </c>
      <c r="Y20" s="16">
        <f t="shared" si="56"/>
        <v>8</v>
      </c>
      <c r="Z20" s="14">
        <f t="shared" si="57"/>
        <v>44304</v>
      </c>
      <c r="AA20" s="15"/>
      <c r="AB20" s="16">
        <f t="shared" si="12"/>
        <v>0</v>
      </c>
      <c r="AC20" s="16">
        <f t="shared" si="13"/>
        <v>0</v>
      </c>
      <c r="AD20" s="16">
        <f t="shared" si="14"/>
        <v>0</v>
      </c>
      <c r="AE20" s="16">
        <f t="shared" si="87"/>
        <v>0</v>
      </c>
      <c r="AF20" s="16">
        <f t="shared" si="58"/>
        <v>0</v>
      </c>
      <c r="AG20" s="16">
        <f t="shared" si="59"/>
        <v>0</v>
      </c>
      <c r="AH20" s="4">
        <f t="shared" si="60"/>
        <v>44334</v>
      </c>
      <c r="AI20" s="8"/>
      <c r="AJ20" s="16">
        <f t="shared" si="16"/>
        <v>0</v>
      </c>
      <c r="AK20" s="16">
        <f t="shared" si="17"/>
        <v>0</v>
      </c>
      <c r="AL20" s="16">
        <f t="shared" si="18"/>
        <v>0</v>
      </c>
      <c r="AM20" s="16">
        <f t="shared" si="88"/>
        <v>0</v>
      </c>
      <c r="AN20" s="16">
        <f t="shared" si="61"/>
        <v>0</v>
      </c>
      <c r="AO20" s="16">
        <f t="shared" si="62"/>
        <v>8</v>
      </c>
      <c r="AP20" s="4">
        <f t="shared" si="63"/>
        <v>44365</v>
      </c>
      <c r="AQ20" s="8"/>
      <c r="AR20" s="16">
        <f t="shared" si="20"/>
        <v>0</v>
      </c>
      <c r="AS20" s="16">
        <f t="shared" si="21"/>
        <v>0</v>
      </c>
      <c r="AT20" s="16">
        <f t="shared" si="22"/>
        <v>0</v>
      </c>
      <c r="AU20" s="16">
        <f t="shared" si="89"/>
        <v>0</v>
      </c>
      <c r="AV20" s="16">
        <f t="shared" si="64"/>
        <v>0</v>
      </c>
      <c r="AW20" s="16">
        <f t="shared" si="65"/>
        <v>4</v>
      </c>
      <c r="AX20" s="14">
        <f t="shared" si="66"/>
        <v>44395</v>
      </c>
      <c r="AY20" s="15"/>
      <c r="AZ20" s="16">
        <f t="shared" si="24"/>
        <v>0</v>
      </c>
      <c r="BA20" s="16">
        <f t="shared" si="25"/>
        <v>0</v>
      </c>
      <c r="BB20" s="16">
        <f t="shared" si="26"/>
        <v>0</v>
      </c>
      <c r="BC20" s="16">
        <f t="shared" si="90"/>
        <v>0</v>
      </c>
      <c r="BD20" s="16">
        <f t="shared" si="67"/>
        <v>0</v>
      </c>
      <c r="BE20" s="16">
        <f t="shared" si="68"/>
        <v>0</v>
      </c>
      <c r="BF20" s="4">
        <f t="shared" si="69"/>
        <v>44426</v>
      </c>
      <c r="BG20" s="8"/>
      <c r="BH20" s="16">
        <f t="shared" si="28"/>
        <v>0</v>
      </c>
      <c r="BI20" s="16">
        <f t="shared" si="29"/>
        <v>0</v>
      </c>
      <c r="BJ20" s="16">
        <f t="shared" si="30"/>
        <v>0</v>
      </c>
      <c r="BK20" s="16">
        <f t="shared" si="91"/>
        <v>0</v>
      </c>
      <c r="BL20" s="16">
        <f t="shared" si="70"/>
        <v>0</v>
      </c>
      <c r="BM20" s="16">
        <f t="shared" si="71"/>
        <v>8</v>
      </c>
      <c r="BN20" s="14">
        <f t="shared" si="72"/>
        <v>44457</v>
      </c>
      <c r="BO20" s="15"/>
      <c r="BP20" s="16">
        <f t="shared" si="32"/>
        <v>0</v>
      </c>
      <c r="BQ20" s="16">
        <f t="shared" si="33"/>
        <v>0</v>
      </c>
      <c r="BR20" s="16">
        <f t="shared" si="34"/>
        <v>0</v>
      </c>
      <c r="BS20" s="16">
        <f t="shared" si="92"/>
        <v>0</v>
      </c>
      <c r="BT20" s="16">
        <f t="shared" si="73"/>
        <v>0</v>
      </c>
      <c r="BU20" s="16">
        <f t="shared" si="74"/>
        <v>0</v>
      </c>
      <c r="BV20" s="4">
        <f t="shared" si="75"/>
        <v>44487</v>
      </c>
      <c r="BW20" s="8"/>
      <c r="BX20" s="16">
        <f t="shared" si="36"/>
        <v>0</v>
      </c>
      <c r="BY20" s="16">
        <f t="shared" si="37"/>
        <v>0</v>
      </c>
      <c r="BZ20" s="16">
        <f t="shared" si="38"/>
        <v>0</v>
      </c>
      <c r="CA20" s="16">
        <f t="shared" si="93"/>
        <v>0</v>
      </c>
      <c r="CB20" s="16">
        <f t="shared" si="76"/>
        <v>0</v>
      </c>
      <c r="CC20" s="16">
        <f t="shared" si="77"/>
        <v>7</v>
      </c>
      <c r="CD20" s="4">
        <f t="shared" si="78"/>
        <v>44518</v>
      </c>
      <c r="CE20" s="8"/>
      <c r="CF20" s="16">
        <f t="shared" si="40"/>
        <v>0</v>
      </c>
      <c r="CG20" s="16">
        <f t="shared" si="41"/>
        <v>0</v>
      </c>
      <c r="CH20" s="16">
        <f t="shared" si="42"/>
        <v>0</v>
      </c>
      <c r="CI20" s="16">
        <f t="shared" si="94"/>
        <v>0</v>
      </c>
      <c r="CJ20" s="16">
        <f t="shared" si="79"/>
        <v>0</v>
      </c>
      <c r="CK20" s="16">
        <f t="shared" si="44"/>
        <v>8</v>
      </c>
      <c r="CL20" s="14">
        <f t="shared" si="80"/>
        <v>44548</v>
      </c>
      <c r="CM20" s="15"/>
      <c r="CN20" s="16">
        <f>IF(CM20="s",CR20,0)</f>
        <v>0</v>
      </c>
      <c r="CO20" s="16">
        <f>IF(CM20="F",CR20,0)</f>
        <v>0</v>
      </c>
      <c r="CP20" s="16">
        <f>IF(CM20="RP",CR20,0)</f>
        <v>0</v>
      </c>
      <c r="CQ20" s="16">
        <f t="shared" si="95"/>
        <v>0</v>
      </c>
      <c r="CR20" s="16">
        <f t="shared" si="81"/>
        <v>0</v>
      </c>
      <c r="CS20" s="16">
        <f t="shared" si="82"/>
        <v>0</v>
      </c>
      <c r="CT20" s="55"/>
    </row>
    <row r="21" spans="1:98" ht="21" customHeight="1" x14ac:dyDescent="0.2">
      <c r="A21" s="55"/>
      <c r="B21" s="4">
        <f t="shared" si="49"/>
        <v>44215</v>
      </c>
      <c r="C21" s="8"/>
      <c r="D21" s="16">
        <f t="shared" si="0"/>
        <v>0</v>
      </c>
      <c r="E21" s="16">
        <f t="shared" si="1"/>
        <v>0</v>
      </c>
      <c r="F21" s="16">
        <f t="shared" si="50"/>
        <v>0</v>
      </c>
      <c r="G21" s="16">
        <f t="shared" si="84"/>
        <v>0</v>
      </c>
      <c r="H21" s="16">
        <f t="shared" si="51"/>
        <v>0</v>
      </c>
      <c r="I21" s="16">
        <f t="shared" si="83"/>
        <v>8</v>
      </c>
      <c r="J21" s="4">
        <f t="shared" si="52"/>
        <v>44246</v>
      </c>
      <c r="K21" s="8"/>
      <c r="L21" s="16">
        <f t="shared" si="3"/>
        <v>0</v>
      </c>
      <c r="M21" s="16">
        <f t="shared" si="4"/>
        <v>0</v>
      </c>
      <c r="N21" s="16">
        <f t="shared" si="5"/>
        <v>0</v>
      </c>
      <c r="O21" s="16">
        <f t="shared" si="85"/>
        <v>0</v>
      </c>
      <c r="P21" s="16">
        <f t="shared" si="53"/>
        <v>0</v>
      </c>
      <c r="Q21" s="16">
        <f t="shared" si="7"/>
        <v>4</v>
      </c>
      <c r="R21" s="4">
        <f t="shared" si="54"/>
        <v>44274</v>
      </c>
      <c r="S21" s="8"/>
      <c r="T21" s="16">
        <f t="shared" si="8"/>
        <v>0</v>
      </c>
      <c r="U21" s="16">
        <f t="shared" si="9"/>
        <v>0</v>
      </c>
      <c r="V21" s="16">
        <f t="shared" si="10"/>
        <v>0</v>
      </c>
      <c r="W21" s="16">
        <f t="shared" si="86"/>
        <v>0</v>
      </c>
      <c r="X21" s="16">
        <f t="shared" si="55"/>
        <v>0</v>
      </c>
      <c r="Y21" s="16">
        <f t="shared" si="56"/>
        <v>4</v>
      </c>
      <c r="Z21" s="4">
        <f t="shared" si="57"/>
        <v>44305</v>
      </c>
      <c r="AA21" s="8"/>
      <c r="AB21" s="16">
        <f t="shared" si="12"/>
        <v>0</v>
      </c>
      <c r="AC21" s="16">
        <f t="shared" si="13"/>
        <v>0</v>
      </c>
      <c r="AD21" s="16">
        <f t="shared" si="14"/>
        <v>0</v>
      </c>
      <c r="AE21" s="16">
        <f t="shared" si="87"/>
        <v>0</v>
      </c>
      <c r="AF21" s="16">
        <f t="shared" si="58"/>
        <v>0</v>
      </c>
      <c r="AG21" s="16">
        <f t="shared" si="59"/>
        <v>7</v>
      </c>
      <c r="AH21" s="4">
        <f t="shared" si="60"/>
        <v>44335</v>
      </c>
      <c r="AI21" s="8"/>
      <c r="AJ21" s="16">
        <f t="shared" si="16"/>
        <v>0</v>
      </c>
      <c r="AK21" s="16">
        <f t="shared" si="17"/>
        <v>0</v>
      </c>
      <c r="AL21" s="16">
        <f t="shared" si="18"/>
        <v>0</v>
      </c>
      <c r="AM21" s="16">
        <f t="shared" si="88"/>
        <v>0</v>
      </c>
      <c r="AN21" s="16">
        <f t="shared" si="61"/>
        <v>0</v>
      </c>
      <c r="AO21" s="16">
        <f t="shared" si="62"/>
        <v>8</v>
      </c>
      <c r="AP21" s="14">
        <f t="shared" si="63"/>
        <v>44366</v>
      </c>
      <c r="AQ21" s="15"/>
      <c r="AR21" s="16">
        <f t="shared" si="20"/>
        <v>0</v>
      </c>
      <c r="AS21" s="16">
        <f t="shared" si="21"/>
        <v>0</v>
      </c>
      <c r="AT21" s="16">
        <f t="shared" si="22"/>
        <v>0</v>
      </c>
      <c r="AU21" s="16">
        <f t="shared" si="89"/>
        <v>0</v>
      </c>
      <c r="AV21" s="16">
        <f t="shared" si="64"/>
        <v>0</v>
      </c>
      <c r="AW21" s="16">
        <f t="shared" si="65"/>
        <v>0</v>
      </c>
      <c r="AX21" s="4">
        <f t="shared" si="66"/>
        <v>44396</v>
      </c>
      <c r="AY21" s="8"/>
      <c r="AZ21" s="16">
        <f t="shared" si="24"/>
        <v>0</v>
      </c>
      <c r="BA21" s="16">
        <f t="shared" si="25"/>
        <v>0</v>
      </c>
      <c r="BB21" s="16">
        <f t="shared" si="26"/>
        <v>0</v>
      </c>
      <c r="BC21" s="16">
        <f t="shared" si="90"/>
        <v>0</v>
      </c>
      <c r="BD21" s="16">
        <f t="shared" si="67"/>
        <v>0</v>
      </c>
      <c r="BE21" s="16">
        <f t="shared" si="68"/>
        <v>7</v>
      </c>
      <c r="BF21" s="4">
        <f t="shared" si="69"/>
        <v>44427</v>
      </c>
      <c r="BG21" s="8"/>
      <c r="BH21" s="16">
        <f t="shared" si="28"/>
        <v>0</v>
      </c>
      <c r="BI21" s="16">
        <f t="shared" si="29"/>
        <v>0</v>
      </c>
      <c r="BJ21" s="16">
        <f t="shared" si="30"/>
        <v>0</v>
      </c>
      <c r="BK21" s="16">
        <f t="shared" si="91"/>
        <v>0</v>
      </c>
      <c r="BL21" s="16">
        <f t="shared" si="70"/>
        <v>0</v>
      </c>
      <c r="BM21" s="16">
        <f t="shared" si="71"/>
        <v>8</v>
      </c>
      <c r="BN21" s="14">
        <f t="shared" si="72"/>
        <v>44458</v>
      </c>
      <c r="BO21" s="15"/>
      <c r="BP21" s="16">
        <f t="shared" si="32"/>
        <v>0</v>
      </c>
      <c r="BQ21" s="16">
        <f t="shared" si="33"/>
        <v>0</v>
      </c>
      <c r="BR21" s="16">
        <f t="shared" si="34"/>
        <v>0</v>
      </c>
      <c r="BS21" s="16">
        <f t="shared" si="92"/>
        <v>0</v>
      </c>
      <c r="BT21" s="16">
        <f t="shared" si="73"/>
        <v>0</v>
      </c>
      <c r="BU21" s="16">
        <f t="shared" si="74"/>
        <v>0</v>
      </c>
      <c r="BV21" s="4">
        <f t="shared" si="75"/>
        <v>44488</v>
      </c>
      <c r="BW21" s="8"/>
      <c r="BX21" s="16">
        <f t="shared" si="36"/>
        <v>0</v>
      </c>
      <c r="BY21" s="16">
        <f t="shared" si="37"/>
        <v>0</v>
      </c>
      <c r="BZ21" s="16">
        <f t="shared" si="38"/>
        <v>0</v>
      </c>
      <c r="CA21" s="16">
        <f t="shared" si="93"/>
        <v>0</v>
      </c>
      <c r="CB21" s="16">
        <f t="shared" si="76"/>
        <v>0</v>
      </c>
      <c r="CC21" s="16">
        <f t="shared" si="77"/>
        <v>8</v>
      </c>
      <c r="CD21" s="4">
        <f t="shared" si="78"/>
        <v>44519</v>
      </c>
      <c r="CE21" s="8"/>
      <c r="CF21" s="16">
        <f t="shared" si="40"/>
        <v>0</v>
      </c>
      <c r="CG21" s="16">
        <f t="shared" si="41"/>
        <v>0</v>
      </c>
      <c r="CH21" s="16">
        <f t="shared" si="42"/>
        <v>0</v>
      </c>
      <c r="CI21" s="16">
        <f t="shared" si="94"/>
        <v>0</v>
      </c>
      <c r="CJ21" s="16">
        <f t="shared" si="79"/>
        <v>0</v>
      </c>
      <c r="CK21" s="16">
        <f t="shared" si="44"/>
        <v>4</v>
      </c>
      <c r="CL21" s="14">
        <f t="shared" si="80"/>
        <v>44549</v>
      </c>
      <c r="CM21" s="15"/>
      <c r="CN21" s="16">
        <f t="shared" si="45"/>
        <v>0</v>
      </c>
      <c r="CO21" s="16">
        <f t="shared" si="46"/>
        <v>0</v>
      </c>
      <c r="CP21" s="16">
        <f t="shared" si="47"/>
        <v>0</v>
      </c>
      <c r="CQ21" s="16">
        <f t="shared" si="95"/>
        <v>0</v>
      </c>
      <c r="CR21" s="16">
        <f t="shared" si="81"/>
        <v>0</v>
      </c>
      <c r="CS21" s="16">
        <f t="shared" si="82"/>
        <v>0</v>
      </c>
      <c r="CT21" s="55"/>
    </row>
    <row r="22" spans="1:98" ht="21" customHeight="1" x14ac:dyDescent="0.2">
      <c r="A22" s="55"/>
      <c r="B22" s="4">
        <f t="shared" si="49"/>
        <v>44216</v>
      </c>
      <c r="C22" s="8"/>
      <c r="D22" s="16">
        <f t="shared" si="0"/>
        <v>0</v>
      </c>
      <c r="E22" s="16">
        <f t="shared" si="1"/>
        <v>0</v>
      </c>
      <c r="F22" s="16">
        <f t="shared" si="50"/>
        <v>0</v>
      </c>
      <c r="G22" s="16">
        <f t="shared" si="84"/>
        <v>0</v>
      </c>
      <c r="H22" s="16">
        <f t="shared" si="51"/>
        <v>0</v>
      </c>
      <c r="I22" s="16">
        <f t="shared" si="83"/>
        <v>8</v>
      </c>
      <c r="J22" s="14">
        <f t="shared" si="52"/>
        <v>44247</v>
      </c>
      <c r="K22" s="15"/>
      <c r="L22" s="16">
        <f t="shared" si="3"/>
        <v>0</v>
      </c>
      <c r="M22" s="16">
        <f t="shared" si="4"/>
        <v>0</v>
      </c>
      <c r="N22" s="16">
        <f t="shared" si="5"/>
        <v>0</v>
      </c>
      <c r="O22" s="16">
        <f t="shared" si="85"/>
        <v>0</v>
      </c>
      <c r="P22" s="16">
        <f t="shared" si="53"/>
        <v>0</v>
      </c>
      <c r="Q22" s="16">
        <f t="shared" si="7"/>
        <v>0</v>
      </c>
      <c r="R22" s="14">
        <f t="shared" si="54"/>
        <v>44275</v>
      </c>
      <c r="S22" s="15"/>
      <c r="T22" s="16">
        <f t="shared" si="8"/>
        <v>0</v>
      </c>
      <c r="U22" s="16">
        <f t="shared" si="9"/>
        <v>0</v>
      </c>
      <c r="V22" s="16">
        <f t="shared" si="10"/>
        <v>0</v>
      </c>
      <c r="W22" s="16">
        <f t="shared" si="86"/>
        <v>0</v>
      </c>
      <c r="X22" s="16">
        <f t="shared" si="55"/>
        <v>0</v>
      </c>
      <c r="Y22" s="16">
        <f t="shared" si="56"/>
        <v>0</v>
      </c>
      <c r="Z22" s="4">
        <f t="shared" si="57"/>
        <v>44306</v>
      </c>
      <c r="AA22" s="8"/>
      <c r="AB22" s="16">
        <f t="shared" si="12"/>
        <v>0</v>
      </c>
      <c r="AC22" s="16">
        <f t="shared" si="13"/>
        <v>0</v>
      </c>
      <c r="AD22" s="16">
        <f t="shared" si="14"/>
        <v>0</v>
      </c>
      <c r="AE22" s="16">
        <f t="shared" si="87"/>
        <v>0</v>
      </c>
      <c r="AF22" s="16">
        <f t="shared" si="58"/>
        <v>0</v>
      </c>
      <c r="AG22" s="16">
        <f t="shared" si="59"/>
        <v>8</v>
      </c>
      <c r="AH22" s="4">
        <f t="shared" si="60"/>
        <v>44336</v>
      </c>
      <c r="AI22" s="8"/>
      <c r="AJ22" s="16">
        <f t="shared" si="16"/>
        <v>0</v>
      </c>
      <c r="AK22" s="16">
        <f t="shared" si="17"/>
        <v>0</v>
      </c>
      <c r="AL22" s="16">
        <f t="shared" si="18"/>
        <v>0</v>
      </c>
      <c r="AM22" s="16">
        <f t="shared" si="88"/>
        <v>0</v>
      </c>
      <c r="AN22" s="16">
        <f t="shared" si="61"/>
        <v>0</v>
      </c>
      <c r="AO22" s="16">
        <f t="shared" si="62"/>
        <v>8</v>
      </c>
      <c r="AP22" s="14">
        <f t="shared" si="63"/>
        <v>44367</v>
      </c>
      <c r="AQ22" s="15"/>
      <c r="AR22" s="16">
        <f t="shared" si="20"/>
        <v>0</v>
      </c>
      <c r="AS22" s="16">
        <f t="shared" si="21"/>
        <v>0</v>
      </c>
      <c r="AT22" s="16">
        <f t="shared" si="22"/>
        <v>0</v>
      </c>
      <c r="AU22" s="16">
        <f t="shared" si="89"/>
        <v>0</v>
      </c>
      <c r="AV22" s="16">
        <f t="shared" si="64"/>
        <v>0</v>
      </c>
      <c r="AW22" s="16">
        <f t="shared" si="65"/>
        <v>0</v>
      </c>
      <c r="AX22" s="4">
        <f t="shared" si="66"/>
        <v>44397</v>
      </c>
      <c r="AY22" s="8"/>
      <c r="AZ22" s="16">
        <f t="shared" si="24"/>
        <v>0</v>
      </c>
      <c r="BA22" s="16">
        <f t="shared" si="25"/>
        <v>0</v>
      </c>
      <c r="BB22" s="16">
        <f t="shared" si="26"/>
        <v>0</v>
      </c>
      <c r="BC22" s="16">
        <f t="shared" si="90"/>
        <v>0</v>
      </c>
      <c r="BD22" s="16">
        <f t="shared" si="67"/>
        <v>0</v>
      </c>
      <c r="BE22" s="16">
        <f t="shared" si="68"/>
        <v>8</v>
      </c>
      <c r="BF22" s="4">
        <f t="shared" si="69"/>
        <v>44428</v>
      </c>
      <c r="BG22" s="8"/>
      <c r="BH22" s="16">
        <f t="shared" si="28"/>
        <v>0</v>
      </c>
      <c r="BI22" s="16">
        <f t="shared" si="29"/>
        <v>0</v>
      </c>
      <c r="BJ22" s="16">
        <f t="shared" si="30"/>
        <v>0</v>
      </c>
      <c r="BK22" s="16">
        <f t="shared" si="91"/>
        <v>0</v>
      </c>
      <c r="BL22" s="16">
        <f t="shared" si="70"/>
        <v>0</v>
      </c>
      <c r="BM22" s="16">
        <f t="shared" si="71"/>
        <v>4</v>
      </c>
      <c r="BN22" s="4">
        <f t="shared" si="72"/>
        <v>44459</v>
      </c>
      <c r="BO22" s="8"/>
      <c r="BP22" s="16">
        <f t="shared" si="32"/>
        <v>0</v>
      </c>
      <c r="BQ22" s="16">
        <f t="shared" si="33"/>
        <v>0</v>
      </c>
      <c r="BR22" s="16">
        <f t="shared" si="34"/>
        <v>0</v>
      </c>
      <c r="BS22" s="16">
        <f t="shared" si="92"/>
        <v>0</v>
      </c>
      <c r="BT22" s="16">
        <f t="shared" si="73"/>
        <v>0</v>
      </c>
      <c r="BU22" s="16">
        <f t="shared" si="74"/>
        <v>7</v>
      </c>
      <c r="BV22" s="4">
        <f t="shared" si="75"/>
        <v>44489</v>
      </c>
      <c r="BW22" s="8"/>
      <c r="BX22" s="16">
        <f t="shared" si="36"/>
        <v>0</v>
      </c>
      <c r="BY22" s="16">
        <f t="shared" si="37"/>
        <v>0</v>
      </c>
      <c r="BZ22" s="16">
        <f t="shared" si="38"/>
        <v>0</v>
      </c>
      <c r="CA22" s="16">
        <f t="shared" si="93"/>
        <v>0</v>
      </c>
      <c r="CB22" s="16">
        <f t="shared" si="76"/>
        <v>0</v>
      </c>
      <c r="CC22" s="16">
        <f t="shared" si="77"/>
        <v>8</v>
      </c>
      <c r="CD22" s="14">
        <f t="shared" si="78"/>
        <v>44520</v>
      </c>
      <c r="CE22" s="15"/>
      <c r="CF22" s="16">
        <f t="shared" si="40"/>
        <v>0</v>
      </c>
      <c r="CG22" s="16">
        <f t="shared" si="41"/>
        <v>0</v>
      </c>
      <c r="CH22" s="16">
        <f t="shared" si="42"/>
        <v>0</v>
      </c>
      <c r="CI22" s="16">
        <f t="shared" si="94"/>
        <v>0</v>
      </c>
      <c r="CJ22" s="16">
        <f t="shared" si="79"/>
        <v>0</v>
      </c>
      <c r="CK22" s="16">
        <f t="shared" si="44"/>
        <v>0</v>
      </c>
      <c r="CL22" s="4">
        <f t="shared" si="80"/>
        <v>44550</v>
      </c>
      <c r="CM22" s="8"/>
      <c r="CN22" s="16">
        <f t="shared" si="45"/>
        <v>0</v>
      </c>
      <c r="CO22" s="16">
        <f t="shared" si="46"/>
        <v>0</v>
      </c>
      <c r="CP22" s="16">
        <f t="shared" si="47"/>
        <v>0</v>
      </c>
      <c r="CQ22" s="16">
        <f t="shared" si="95"/>
        <v>0</v>
      </c>
      <c r="CR22" s="16">
        <f t="shared" si="81"/>
        <v>0</v>
      </c>
      <c r="CS22" s="16">
        <f t="shared" si="82"/>
        <v>7</v>
      </c>
      <c r="CT22" s="55"/>
    </row>
    <row r="23" spans="1:98" ht="21" customHeight="1" x14ac:dyDescent="0.2">
      <c r="A23" s="55"/>
      <c r="B23" s="4">
        <f t="shared" si="49"/>
        <v>44217</v>
      </c>
      <c r="C23" s="8"/>
      <c r="D23" s="16">
        <f t="shared" si="0"/>
        <v>0</v>
      </c>
      <c r="E23" s="16">
        <f t="shared" si="1"/>
        <v>0</v>
      </c>
      <c r="F23" s="16">
        <f t="shared" si="50"/>
        <v>0</v>
      </c>
      <c r="G23" s="16">
        <f t="shared" si="84"/>
        <v>0</v>
      </c>
      <c r="H23" s="16">
        <f t="shared" si="51"/>
        <v>0</v>
      </c>
      <c r="I23" s="16">
        <f t="shared" si="83"/>
        <v>8</v>
      </c>
      <c r="J23" s="14">
        <f t="shared" si="52"/>
        <v>44248</v>
      </c>
      <c r="K23" s="15"/>
      <c r="L23" s="16">
        <f t="shared" si="3"/>
        <v>0</v>
      </c>
      <c r="M23" s="16">
        <f t="shared" si="4"/>
        <v>0</v>
      </c>
      <c r="N23" s="16">
        <f t="shared" si="5"/>
        <v>0</v>
      </c>
      <c r="O23" s="16">
        <f t="shared" si="85"/>
        <v>0</v>
      </c>
      <c r="P23" s="16">
        <f t="shared" si="53"/>
        <v>0</v>
      </c>
      <c r="Q23" s="16">
        <f t="shared" si="7"/>
        <v>0</v>
      </c>
      <c r="R23" s="14">
        <f t="shared" si="54"/>
        <v>44276</v>
      </c>
      <c r="S23" s="15"/>
      <c r="T23" s="16">
        <f t="shared" si="8"/>
        <v>0</v>
      </c>
      <c r="U23" s="16">
        <f t="shared" si="9"/>
        <v>0</v>
      </c>
      <c r="V23" s="16">
        <f t="shared" si="10"/>
        <v>0</v>
      </c>
      <c r="W23" s="16">
        <f t="shared" si="86"/>
        <v>0</v>
      </c>
      <c r="X23" s="16">
        <f t="shared" si="55"/>
        <v>0</v>
      </c>
      <c r="Y23" s="16">
        <f t="shared" si="56"/>
        <v>0</v>
      </c>
      <c r="Z23" s="4">
        <f t="shared" si="57"/>
        <v>44307</v>
      </c>
      <c r="AA23" s="8"/>
      <c r="AB23" s="16">
        <f t="shared" si="12"/>
        <v>0</v>
      </c>
      <c r="AC23" s="16">
        <f t="shared" si="13"/>
        <v>0</v>
      </c>
      <c r="AD23" s="16">
        <f t="shared" si="14"/>
        <v>0</v>
      </c>
      <c r="AE23" s="16">
        <f t="shared" si="87"/>
        <v>0</v>
      </c>
      <c r="AF23" s="16">
        <f t="shared" si="58"/>
        <v>0</v>
      </c>
      <c r="AG23" s="16">
        <f t="shared" si="59"/>
        <v>8</v>
      </c>
      <c r="AH23" s="4">
        <f t="shared" si="60"/>
        <v>44337</v>
      </c>
      <c r="AI23" s="8"/>
      <c r="AJ23" s="16">
        <f t="shared" si="16"/>
        <v>0</v>
      </c>
      <c r="AK23" s="16">
        <f t="shared" si="17"/>
        <v>0</v>
      </c>
      <c r="AL23" s="16">
        <f t="shared" si="18"/>
        <v>0</v>
      </c>
      <c r="AM23" s="16">
        <f t="shared" si="88"/>
        <v>0</v>
      </c>
      <c r="AN23" s="16">
        <f t="shared" si="61"/>
        <v>0</v>
      </c>
      <c r="AO23" s="16">
        <f t="shared" si="62"/>
        <v>4</v>
      </c>
      <c r="AP23" s="4">
        <f t="shared" si="63"/>
        <v>44368</v>
      </c>
      <c r="AQ23" s="8"/>
      <c r="AR23" s="16">
        <f t="shared" si="20"/>
        <v>0</v>
      </c>
      <c r="AS23" s="16">
        <f t="shared" si="21"/>
        <v>0</v>
      </c>
      <c r="AT23" s="16">
        <f t="shared" si="22"/>
        <v>0</v>
      </c>
      <c r="AU23" s="16">
        <f t="shared" si="89"/>
        <v>0</v>
      </c>
      <c r="AV23" s="16">
        <f t="shared" si="64"/>
        <v>0</v>
      </c>
      <c r="AW23" s="16">
        <f t="shared" si="65"/>
        <v>7</v>
      </c>
      <c r="AX23" s="4">
        <f t="shared" si="66"/>
        <v>44398</v>
      </c>
      <c r="AY23" s="8"/>
      <c r="AZ23" s="16">
        <f t="shared" si="24"/>
        <v>0</v>
      </c>
      <c r="BA23" s="16">
        <f t="shared" si="25"/>
        <v>0</v>
      </c>
      <c r="BB23" s="16">
        <f t="shared" si="26"/>
        <v>0</v>
      </c>
      <c r="BC23" s="16">
        <f t="shared" si="90"/>
        <v>0</v>
      </c>
      <c r="BD23" s="16">
        <f t="shared" si="67"/>
        <v>0</v>
      </c>
      <c r="BE23" s="16">
        <f t="shared" si="68"/>
        <v>8</v>
      </c>
      <c r="BF23" s="14">
        <f t="shared" si="69"/>
        <v>44429</v>
      </c>
      <c r="BG23" s="15"/>
      <c r="BH23" s="16">
        <f t="shared" si="28"/>
        <v>0</v>
      </c>
      <c r="BI23" s="16">
        <f t="shared" si="29"/>
        <v>0</v>
      </c>
      <c r="BJ23" s="16">
        <f t="shared" si="30"/>
        <v>0</v>
      </c>
      <c r="BK23" s="16">
        <f t="shared" si="91"/>
        <v>0</v>
      </c>
      <c r="BL23" s="16">
        <f t="shared" si="70"/>
        <v>0</v>
      </c>
      <c r="BM23" s="16">
        <f t="shared" si="71"/>
        <v>0</v>
      </c>
      <c r="BN23" s="4">
        <f t="shared" si="72"/>
        <v>44460</v>
      </c>
      <c r="BO23" s="8"/>
      <c r="BP23" s="16">
        <f t="shared" si="32"/>
        <v>0</v>
      </c>
      <c r="BQ23" s="16">
        <f t="shared" si="33"/>
        <v>0</v>
      </c>
      <c r="BR23" s="16">
        <f t="shared" si="34"/>
        <v>0</v>
      </c>
      <c r="BS23" s="16">
        <f t="shared" si="92"/>
        <v>0</v>
      </c>
      <c r="BT23" s="16">
        <f t="shared" si="73"/>
        <v>0</v>
      </c>
      <c r="BU23" s="16">
        <f t="shared" si="74"/>
        <v>8</v>
      </c>
      <c r="BV23" s="4">
        <f t="shared" si="75"/>
        <v>44490</v>
      </c>
      <c r="BW23" s="8"/>
      <c r="BX23" s="16">
        <f t="shared" si="36"/>
        <v>0</v>
      </c>
      <c r="BY23" s="16">
        <f t="shared" si="37"/>
        <v>0</v>
      </c>
      <c r="BZ23" s="16">
        <f t="shared" si="38"/>
        <v>0</v>
      </c>
      <c r="CA23" s="16">
        <f t="shared" si="93"/>
        <v>0</v>
      </c>
      <c r="CB23" s="16">
        <f t="shared" si="76"/>
        <v>0</v>
      </c>
      <c r="CC23" s="16">
        <f t="shared" si="77"/>
        <v>8</v>
      </c>
      <c r="CD23" s="14">
        <f t="shared" si="78"/>
        <v>44521</v>
      </c>
      <c r="CE23" s="15"/>
      <c r="CF23" s="16">
        <f t="shared" si="40"/>
        <v>0</v>
      </c>
      <c r="CG23" s="16">
        <f t="shared" si="41"/>
        <v>0</v>
      </c>
      <c r="CH23" s="16">
        <f t="shared" si="42"/>
        <v>0</v>
      </c>
      <c r="CI23" s="16">
        <f t="shared" si="94"/>
        <v>0</v>
      </c>
      <c r="CJ23" s="16">
        <f t="shared" si="79"/>
        <v>0</v>
      </c>
      <c r="CK23" s="16">
        <f t="shared" si="44"/>
        <v>0</v>
      </c>
      <c r="CL23" s="4">
        <f t="shared" si="80"/>
        <v>44551</v>
      </c>
      <c r="CM23" s="8"/>
      <c r="CN23" s="16">
        <f t="shared" si="45"/>
        <v>0</v>
      </c>
      <c r="CO23" s="16">
        <f t="shared" si="46"/>
        <v>0</v>
      </c>
      <c r="CP23" s="16">
        <f t="shared" si="47"/>
        <v>0</v>
      </c>
      <c r="CQ23" s="16">
        <f t="shared" si="95"/>
        <v>0</v>
      </c>
      <c r="CR23" s="16">
        <f t="shared" si="81"/>
        <v>0</v>
      </c>
      <c r="CS23" s="16">
        <f t="shared" si="82"/>
        <v>8</v>
      </c>
      <c r="CT23" s="55"/>
    </row>
    <row r="24" spans="1:98" ht="21" customHeight="1" x14ac:dyDescent="0.2">
      <c r="A24" s="55"/>
      <c r="B24" s="4">
        <f t="shared" si="49"/>
        <v>44218</v>
      </c>
      <c r="C24" s="8"/>
      <c r="D24" s="16">
        <f t="shared" si="0"/>
        <v>0</v>
      </c>
      <c r="E24" s="16">
        <f t="shared" si="1"/>
        <v>0</v>
      </c>
      <c r="F24" s="16">
        <f t="shared" si="50"/>
        <v>0</v>
      </c>
      <c r="G24" s="16">
        <f t="shared" si="84"/>
        <v>0</v>
      </c>
      <c r="H24" s="16">
        <f t="shared" si="51"/>
        <v>0</v>
      </c>
      <c r="I24" s="16">
        <f t="shared" si="83"/>
        <v>4</v>
      </c>
      <c r="J24" s="4">
        <f t="shared" si="52"/>
        <v>44249</v>
      </c>
      <c r="K24" s="8"/>
      <c r="L24" s="16">
        <f t="shared" si="3"/>
        <v>0</v>
      </c>
      <c r="M24" s="16">
        <f t="shared" si="4"/>
        <v>0</v>
      </c>
      <c r="N24" s="16">
        <f t="shared" si="5"/>
        <v>0</v>
      </c>
      <c r="O24" s="16">
        <f t="shared" si="85"/>
        <v>0</v>
      </c>
      <c r="P24" s="16">
        <f t="shared" si="53"/>
        <v>0</v>
      </c>
      <c r="Q24" s="16">
        <f t="shared" si="7"/>
        <v>7</v>
      </c>
      <c r="R24" s="4">
        <f t="shared" si="54"/>
        <v>44277</v>
      </c>
      <c r="S24" s="8"/>
      <c r="T24" s="16">
        <f t="shared" si="8"/>
        <v>0</v>
      </c>
      <c r="U24" s="16">
        <f t="shared" si="9"/>
        <v>0</v>
      </c>
      <c r="V24" s="16">
        <f t="shared" si="10"/>
        <v>0</v>
      </c>
      <c r="W24" s="16">
        <f t="shared" si="86"/>
        <v>0</v>
      </c>
      <c r="X24" s="16">
        <f t="shared" si="55"/>
        <v>0</v>
      </c>
      <c r="Y24" s="16">
        <f t="shared" si="56"/>
        <v>7</v>
      </c>
      <c r="Z24" s="4">
        <f t="shared" si="57"/>
        <v>44308</v>
      </c>
      <c r="AA24" s="8"/>
      <c r="AB24" s="16">
        <f t="shared" si="12"/>
        <v>0</v>
      </c>
      <c r="AC24" s="16">
        <f t="shared" si="13"/>
        <v>0</v>
      </c>
      <c r="AD24" s="16">
        <f t="shared" si="14"/>
        <v>0</v>
      </c>
      <c r="AE24" s="16">
        <f t="shared" si="87"/>
        <v>0</v>
      </c>
      <c r="AF24" s="16">
        <f t="shared" si="58"/>
        <v>0</v>
      </c>
      <c r="AG24" s="16">
        <f t="shared" si="59"/>
        <v>8</v>
      </c>
      <c r="AH24" s="14">
        <f t="shared" si="60"/>
        <v>44338</v>
      </c>
      <c r="AI24" s="15"/>
      <c r="AJ24" s="16">
        <f t="shared" si="16"/>
        <v>0</v>
      </c>
      <c r="AK24" s="16">
        <f t="shared" si="17"/>
        <v>0</v>
      </c>
      <c r="AL24" s="16">
        <f t="shared" si="18"/>
        <v>0</v>
      </c>
      <c r="AM24" s="16">
        <f t="shared" si="88"/>
        <v>0</v>
      </c>
      <c r="AN24" s="16">
        <f t="shared" si="61"/>
        <v>0</v>
      </c>
      <c r="AO24" s="16">
        <f t="shared" si="62"/>
        <v>0</v>
      </c>
      <c r="AP24" s="4">
        <f t="shared" si="63"/>
        <v>44369</v>
      </c>
      <c r="AQ24" s="8"/>
      <c r="AR24" s="16">
        <f t="shared" si="20"/>
        <v>0</v>
      </c>
      <c r="AS24" s="16">
        <f t="shared" si="21"/>
        <v>0</v>
      </c>
      <c r="AT24" s="16">
        <f t="shared" si="22"/>
        <v>0</v>
      </c>
      <c r="AU24" s="16">
        <f t="shared" si="89"/>
        <v>0</v>
      </c>
      <c r="AV24" s="16">
        <f t="shared" si="64"/>
        <v>0</v>
      </c>
      <c r="AW24" s="16">
        <f t="shared" si="65"/>
        <v>8</v>
      </c>
      <c r="AX24" s="4">
        <f t="shared" si="66"/>
        <v>44399</v>
      </c>
      <c r="AY24" s="8"/>
      <c r="AZ24" s="16">
        <f t="shared" si="24"/>
        <v>0</v>
      </c>
      <c r="BA24" s="16">
        <f t="shared" si="25"/>
        <v>0</v>
      </c>
      <c r="BB24" s="16">
        <f t="shared" si="26"/>
        <v>0</v>
      </c>
      <c r="BC24" s="16">
        <f t="shared" si="90"/>
        <v>0</v>
      </c>
      <c r="BD24" s="16">
        <f t="shared" si="67"/>
        <v>0</v>
      </c>
      <c r="BE24" s="16">
        <f t="shared" si="68"/>
        <v>8</v>
      </c>
      <c r="BF24" s="14">
        <f t="shared" si="69"/>
        <v>44430</v>
      </c>
      <c r="BG24" s="15"/>
      <c r="BH24" s="16">
        <f t="shared" si="28"/>
        <v>0</v>
      </c>
      <c r="BI24" s="16">
        <f t="shared" si="29"/>
        <v>0</v>
      </c>
      <c r="BJ24" s="16">
        <f t="shared" si="30"/>
        <v>0</v>
      </c>
      <c r="BK24" s="16">
        <f t="shared" si="91"/>
        <v>0</v>
      </c>
      <c r="BL24" s="16">
        <f t="shared" si="70"/>
        <v>0</v>
      </c>
      <c r="BM24" s="16">
        <f t="shared" si="71"/>
        <v>0</v>
      </c>
      <c r="BN24" s="4">
        <f t="shared" si="72"/>
        <v>44461</v>
      </c>
      <c r="BO24" s="8"/>
      <c r="BP24" s="16">
        <f t="shared" si="32"/>
        <v>0</v>
      </c>
      <c r="BQ24" s="16">
        <f t="shared" si="33"/>
        <v>0</v>
      </c>
      <c r="BR24" s="16">
        <f t="shared" si="34"/>
        <v>0</v>
      </c>
      <c r="BS24" s="16">
        <f t="shared" si="92"/>
        <v>0</v>
      </c>
      <c r="BT24" s="16">
        <f t="shared" si="73"/>
        <v>0</v>
      </c>
      <c r="BU24" s="16">
        <f t="shared" si="74"/>
        <v>8</v>
      </c>
      <c r="BV24" s="4">
        <f t="shared" si="75"/>
        <v>44491</v>
      </c>
      <c r="BW24" s="8"/>
      <c r="BX24" s="16">
        <f t="shared" si="36"/>
        <v>0</v>
      </c>
      <c r="BY24" s="16">
        <f t="shared" si="37"/>
        <v>0</v>
      </c>
      <c r="BZ24" s="16">
        <f t="shared" si="38"/>
        <v>0</v>
      </c>
      <c r="CA24" s="16">
        <f t="shared" si="93"/>
        <v>0</v>
      </c>
      <c r="CB24" s="16">
        <f t="shared" si="76"/>
        <v>0</v>
      </c>
      <c r="CC24" s="16">
        <f t="shared" si="77"/>
        <v>4</v>
      </c>
      <c r="CD24" s="4">
        <f t="shared" si="78"/>
        <v>44522</v>
      </c>
      <c r="CE24" s="8"/>
      <c r="CF24" s="16">
        <f t="shared" si="40"/>
        <v>0</v>
      </c>
      <c r="CG24" s="16">
        <f t="shared" si="41"/>
        <v>0</v>
      </c>
      <c r="CH24" s="16">
        <f t="shared" si="42"/>
        <v>0</v>
      </c>
      <c r="CI24" s="16">
        <f t="shared" si="94"/>
        <v>0</v>
      </c>
      <c r="CJ24" s="16">
        <f t="shared" si="79"/>
        <v>0</v>
      </c>
      <c r="CK24" s="16">
        <f t="shared" si="44"/>
        <v>7</v>
      </c>
      <c r="CL24" s="4">
        <f t="shared" si="80"/>
        <v>44552</v>
      </c>
      <c r="CM24" s="8"/>
      <c r="CN24" s="16">
        <f t="shared" si="45"/>
        <v>0</v>
      </c>
      <c r="CO24" s="16">
        <f t="shared" si="46"/>
        <v>0</v>
      </c>
      <c r="CP24" s="16">
        <f t="shared" si="47"/>
        <v>0</v>
      </c>
      <c r="CQ24" s="16">
        <f t="shared" si="95"/>
        <v>0</v>
      </c>
      <c r="CR24" s="16">
        <f t="shared" si="81"/>
        <v>0</v>
      </c>
      <c r="CS24" s="16">
        <f t="shared" si="82"/>
        <v>8</v>
      </c>
      <c r="CT24" s="55"/>
    </row>
    <row r="25" spans="1:98" ht="21" customHeight="1" x14ac:dyDescent="0.2">
      <c r="A25" s="55"/>
      <c r="B25" s="14">
        <f t="shared" si="49"/>
        <v>44219</v>
      </c>
      <c r="C25" s="15"/>
      <c r="D25" s="16">
        <f t="shared" si="0"/>
        <v>0</v>
      </c>
      <c r="E25" s="16">
        <f t="shared" si="1"/>
        <v>0</v>
      </c>
      <c r="F25" s="16">
        <f t="shared" si="50"/>
        <v>0</v>
      </c>
      <c r="G25" s="16">
        <f t="shared" si="84"/>
        <v>0</v>
      </c>
      <c r="H25" s="16">
        <f t="shared" si="51"/>
        <v>0</v>
      </c>
      <c r="I25" s="16">
        <f t="shared" si="83"/>
        <v>0</v>
      </c>
      <c r="J25" s="4">
        <f t="shared" si="52"/>
        <v>44250</v>
      </c>
      <c r="K25" s="8"/>
      <c r="L25" s="16">
        <f t="shared" si="3"/>
        <v>0</v>
      </c>
      <c r="M25" s="16">
        <f t="shared" si="4"/>
        <v>0</v>
      </c>
      <c r="N25" s="16">
        <f t="shared" si="5"/>
        <v>0</v>
      </c>
      <c r="O25" s="16">
        <f t="shared" si="85"/>
        <v>0</v>
      </c>
      <c r="P25" s="16">
        <f t="shared" si="53"/>
        <v>0</v>
      </c>
      <c r="Q25" s="16">
        <f t="shared" si="7"/>
        <v>8</v>
      </c>
      <c r="R25" s="4">
        <f t="shared" si="54"/>
        <v>44278</v>
      </c>
      <c r="S25" s="8"/>
      <c r="T25" s="16">
        <f t="shared" si="8"/>
        <v>0</v>
      </c>
      <c r="U25" s="16">
        <f t="shared" si="9"/>
        <v>0</v>
      </c>
      <c r="V25" s="16">
        <f t="shared" si="10"/>
        <v>0</v>
      </c>
      <c r="W25" s="16">
        <f t="shared" si="86"/>
        <v>0</v>
      </c>
      <c r="X25" s="16">
        <f t="shared" si="55"/>
        <v>0</v>
      </c>
      <c r="Y25" s="16">
        <f t="shared" si="56"/>
        <v>8</v>
      </c>
      <c r="Z25" s="4">
        <f t="shared" si="57"/>
        <v>44309</v>
      </c>
      <c r="AA25" s="8"/>
      <c r="AB25" s="16">
        <f t="shared" si="12"/>
        <v>0</v>
      </c>
      <c r="AC25" s="16">
        <f t="shared" si="13"/>
        <v>0</v>
      </c>
      <c r="AD25" s="16">
        <f t="shared" si="14"/>
        <v>0</v>
      </c>
      <c r="AE25" s="16">
        <f t="shared" si="87"/>
        <v>0</v>
      </c>
      <c r="AF25" s="16">
        <f t="shared" si="58"/>
        <v>0</v>
      </c>
      <c r="AG25" s="16">
        <f t="shared" si="59"/>
        <v>4</v>
      </c>
      <c r="AH25" s="14">
        <f t="shared" si="60"/>
        <v>44339</v>
      </c>
      <c r="AI25" s="15"/>
      <c r="AJ25" s="16">
        <f t="shared" si="16"/>
        <v>0</v>
      </c>
      <c r="AK25" s="16">
        <f t="shared" si="17"/>
        <v>0</v>
      </c>
      <c r="AL25" s="16">
        <f t="shared" si="18"/>
        <v>0</v>
      </c>
      <c r="AM25" s="16">
        <f t="shared" si="88"/>
        <v>0</v>
      </c>
      <c r="AN25" s="16">
        <f t="shared" si="61"/>
        <v>0</v>
      </c>
      <c r="AO25" s="16">
        <f t="shared" si="62"/>
        <v>0</v>
      </c>
      <c r="AP25" s="4">
        <f t="shared" si="63"/>
        <v>44370</v>
      </c>
      <c r="AQ25" s="8"/>
      <c r="AR25" s="16">
        <f t="shared" si="20"/>
        <v>0</v>
      </c>
      <c r="AS25" s="16">
        <f t="shared" si="21"/>
        <v>0</v>
      </c>
      <c r="AT25" s="16">
        <f t="shared" si="22"/>
        <v>0</v>
      </c>
      <c r="AU25" s="16">
        <f t="shared" si="89"/>
        <v>0</v>
      </c>
      <c r="AV25" s="16">
        <f t="shared" si="64"/>
        <v>0</v>
      </c>
      <c r="AW25" s="16">
        <f t="shared" si="65"/>
        <v>8</v>
      </c>
      <c r="AX25" s="4">
        <f t="shared" si="66"/>
        <v>44400</v>
      </c>
      <c r="AY25" s="8"/>
      <c r="AZ25" s="16">
        <f t="shared" si="24"/>
        <v>0</v>
      </c>
      <c r="BA25" s="16">
        <f t="shared" si="25"/>
        <v>0</v>
      </c>
      <c r="BB25" s="16">
        <f t="shared" si="26"/>
        <v>0</v>
      </c>
      <c r="BC25" s="16">
        <f t="shared" si="90"/>
        <v>0</v>
      </c>
      <c r="BD25" s="16">
        <f t="shared" si="67"/>
        <v>0</v>
      </c>
      <c r="BE25" s="16">
        <f t="shared" si="68"/>
        <v>4</v>
      </c>
      <c r="BF25" s="4">
        <f t="shared" si="69"/>
        <v>44431</v>
      </c>
      <c r="BG25" s="8"/>
      <c r="BH25" s="16">
        <f t="shared" si="28"/>
        <v>0</v>
      </c>
      <c r="BI25" s="16">
        <f t="shared" si="29"/>
        <v>0</v>
      </c>
      <c r="BJ25" s="16">
        <f t="shared" si="30"/>
        <v>0</v>
      </c>
      <c r="BK25" s="16">
        <f t="shared" si="91"/>
        <v>0</v>
      </c>
      <c r="BL25" s="16">
        <f t="shared" si="70"/>
        <v>0</v>
      </c>
      <c r="BM25" s="16">
        <f t="shared" si="71"/>
        <v>7</v>
      </c>
      <c r="BN25" s="4">
        <f t="shared" si="72"/>
        <v>44462</v>
      </c>
      <c r="BO25" s="8"/>
      <c r="BP25" s="16">
        <f t="shared" si="32"/>
        <v>0</v>
      </c>
      <c r="BQ25" s="16">
        <f t="shared" si="33"/>
        <v>0</v>
      </c>
      <c r="BR25" s="16">
        <f t="shared" si="34"/>
        <v>0</v>
      </c>
      <c r="BS25" s="16">
        <f t="shared" si="92"/>
        <v>0</v>
      </c>
      <c r="BT25" s="16">
        <f t="shared" si="73"/>
        <v>0</v>
      </c>
      <c r="BU25" s="16">
        <f t="shared" si="74"/>
        <v>8</v>
      </c>
      <c r="BV25" s="14">
        <f t="shared" si="75"/>
        <v>44492</v>
      </c>
      <c r="BW25" s="15"/>
      <c r="BX25" s="16">
        <f t="shared" si="36"/>
        <v>0</v>
      </c>
      <c r="BY25" s="16">
        <f t="shared" si="37"/>
        <v>0</v>
      </c>
      <c r="BZ25" s="16">
        <f t="shared" si="38"/>
        <v>0</v>
      </c>
      <c r="CA25" s="16">
        <f t="shared" si="93"/>
        <v>0</v>
      </c>
      <c r="CB25" s="16">
        <f t="shared" si="76"/>
        <v>0</v>
      </c>
      <c r="CC25" s="16">
        <f t="shared" si="77"/>
        <v>0</v>
      </c>
      <c r="CD25" s="4">
        <f t="shared" si="78"/>
        <v>44523</v>
      </c>
      <c r="CE25" s="8"/>
      <c r="CF25" s="16">
        <f t="shared" si="40"/>
        <v>0</v>
      </c>
      <c r="CG25" s="16">
        <f t="shared" si="41"/>
        <v>0</v>
      </c>
      <c r="CH25" s="16">
        <f t="shared" si="42"/>
        <v>0</v>
      </c>
      <c r="CI25" s="16">
        <f t="shared" si="94"/>
        <v>0</v>
      </c>
      <c r="CJ25" s="16">
        <f t="shared" si="79"/>
        <v>0</v>
      </c>
      <c r="CK25" s="16">
        <f t="shared" si="44"/>
        <v>8</v>
      </c>
      <c r="CL25" s="4">
        <f t="shared" si="80"/>
        <v>44553</v>
      </c>
      <c r="CM25" s="8"/>
      <c r="CN25" s="16">
        <f t="shared" si="45"/>
        <v>0</v>
      </c>
      <c r="CO25" s="16">
        <f t="shared" si="46"/>
        <v>0</v>
      </c>
      <c r="CP25" s="16">
        <f t="shared" si="47"/>
        <v>0</v>
      </c>
      <c r="CQ25" s="16">
        <f t="shared" si="95"/>
        <v>0</v>
      </c>
      <c r="CR25" s="16">
        <f t="shared" si="81"/>
        <v>0</v>
      </c>
      <c r="CS25" s="16">
        <f t="shared" si="82"/>
        <v>8</v>
      </c>
      <c r="CT25" s="55"/>
    </row>
    <row r="26" spans="1:98" ht="21" customHeight="1" x14ac:dyDescent="0.2">
      <c r="A26" s="55"/>
      <c r="B26" s="14">
        <f t="shared" si="49"/>
        <v>44220</v>
      </c>
      <c r="C26" s="15"/>
      <c r="D26" s="16">
        <f t="shared" si="0"/>
        <v>0</v>
      </c>
      <c r="E26" s="16">
        <f t="shared" si="1"/>
        <v>0</v>
      </c>
      <c r="F26" s="16">
        <f t="shared" si="50"/>
        <v>0</v>
      </c>
      <c r="G26" s="16">
        <f t="shared" si="84"/>
        <v>0</v>
      </c>
      <c r="H26" s="16">
        <f t="shared" si="51"/>
        <v>0</v>
      </c>
      <c r="I26" s="16">
        <f t="shared" si="83"/>
        <v>0</v>
      </c>
      <c r="J26" s="4">
        <f t="shared" si="52"/>
        <v>44251</v>
      </c>
      <c r="K26" s="8"/>
      <c r="L26" s="16">
        <f t="shared" si="3"/>
        <v>0</v>
      </c>
      <c r="M26" s="16">
        <f t="shared" si="4"/>
        <v>0</v>
      </c>
      <c r="N26" s="16">
        <f t="shared" si="5"/>
        <v>0</v>
      </c>
      <c r="O26" s="16">
        <f t="shared" si="85"/>
        <v>0</v>
      </c>
      <c r="P26" s="16">
        <f t="shared" si="53"/>
        <v>0</v>
      </c>
      <c r="Q26" s="16">
        <f t="shared" si="7"/>
        <v>8</v>
      </c>
      <c r="R26" s="4">
        <f t="shared" si="54"/>
        <v>44279</v>
      </c>
      <c r="S26" s="8"/>
      <c r="T26" s="16">
        <f t="shared" si="8"/>
        <v>0</v>
      </c>
      <c r="U26" s="16">
        <f t="shared" si="9"/>
        <v>0</v>
      </c>
      <c r="V26" s="16">
        <f t="shared" si="10"/>
        <v>0</v>
      </c>
      <c r="W26" s="16">
        <f t="shared" si="86"/>
        <v>0</v>
      </c>
      <c r="X26" s="16">
        <f t="shared" si="55"/>
        <v>0</v>
      </c>
      <c r="Y26" s="16">
        <f t="shared" si="56"/>
        <v>8</v>
      </c>
      <c r="Z26" s="14">
        <f t="shared" si="57"/>
        <v>44310</v>
      </c>
      <c r="AA26" s="15"/>
      <c r="AB26" s="16">
        <f t="shared" si="12"/>
        <v>0</v>
      </c>
      <c r="AC26" s="16">
        <f t="shared" si="13"/>
        <v>0</v>
      </c>
      <c r="AD26" s="16">
        <f t="shared" si="14"/>
        <v>0</v>
      </c>
      <c r="AE26" s="16">
        <f t="shared" si="87"/>
        <v>0</v>
      </c>
      <c r="AF26" s="16">
        <f t="shared" si="58"/>
        <v>0</v>
      </c>
      <c r="AG26" s="16">
        <f t="shared" si="59"/>
        <v>0</v>
      </c>
      <c r="AH26" s="14">
        <f t="shared" si="60"/>
        <v>44340</v>
      </c>
      <c r="AI26" s="15"/>
      <c r="AJ26" s="16">
        <f t="shared" si="16"/>
        <v>0</v>
      </c>
      <c r="AK26" s="16">
        <f t="shared" si="17"/>
        <v>0</v>
      </c>
      <c r="AL26" s="16">
        <f t="shared" si="18"/>
        <v>0</v>
      </c>
      <c r="AM26" s="16">
        <f t="shared" si="88"/>
        <v>0</v>
      </c>
      <c r="AN26" s="16">
        <f t="shared" si="61"/>
        <v>0</v>
      </c>
      <c r="AO26" s="16">
        <f t="shared" si="62"/>
        <v>7</v>
      </c>
      <c r="AP26" s="4">
        <f t="shared" si="63"/>
        <v>44371</v>
      </c>
      <c r="AQ26" s="8"/>
      <c r="AR26" s="16">
        <f t="shared" si="20"/>
        <v>0</v>
      </c>
      <c r="AS26" s="16">
        <f t="shared" si="21"/>
        <v>0</v>
      </c>
      <c r="AT26" s="16">
        <f t="shared" si="22"/>
        <v>0</v>
      </c>
      <c r="AU26" s="16">
        <f t="shared" si="89"/>
        <v>0</v>
      </c>
      <c r="AV26" s="16">
        <f t="shared" si="64"/>
        <v>0</v>
      </c>
      <c r="AW26" s="16">
        <f t="shared" si="65"/>
        <v>8</v>
      </c>
      <c r="AX26" s="14">
        <f t="shared" si="66"/>
        <v>44401</v>
      </c>
      <c r="AY26" s="15"/>
      <c r="AZ26" s="16">
        <f t="shared" si="24"/>
        <v>0</v>
      </c>
      <c r="BA26" s="16">
        <f t="shared" si="25"/>
        <v>0</v>
      </c>
      <c r="BB26" s="16">
        <f t="shared" si="26"/>
        <v>0</v>
      </c>
      <c r="BC26" s="16">
        <f t="shared" si="90"/>
        <v>0</v>
      </c>
      <c r="BD26" s="16">
        <f t="shared" si="67"/>
        <v>0</v>
      </c>
      <c r="BE26" s="16">
        <f t="shared" si="68"/>
        <v>0</v>
      </c>
      <c r="BF26" s="4">
        <f t="shared" si="69"/>
        <v>44432</v>
      </c>
      <c r="BG26" s="8"/>
      <c r="BH26" s="16">
        <f t="shared" si="28"/>
        <v>0</v>
      </c>
      <c r="BI26" s="16">
        <f t="shared" si="29"/>
        <v>0</v>
      </c>
      <c r="BJ26" s="16">
        <f t="shared" si="30"/>
        <v>0</v>
      </c>
      <c r="BK26" s="16">
        <f t="shared" si="91"/>
        <v>0</v>
      </c>
      <c r="BL26" s="16">
        <f t="shared" si="70"/>
        <v>0</v>
      </c>
      <c r="BM26" s="16">
        <f t="shared" si="71"/>
        <v>8</v>
      </c>
      <c r="BN26" s="4">
        <f t="shared" si="72"/>
        <v>44463</v>
      </c>
      <c r="BO26" s="8"/>
      <c r="BP26" s="16">
        <f t="shared" si="32"/>
        <v>0</v>
      </c>
      <c r="BQ26" s="16">
        <f t="shared" si="33"/>
        <v>0</v>
      </c>
      <c r="BR26" s="16">
        <f t="shared" si="34"/>
        <v>0</v>
      </c>
      <c r="BS26" s="16">
        <f t="shared" si="92"/>
        <v>0</v>
      </c>
      <c r="BT26" s="16">
        <f t="shared" si="73"/>
        <v>0</v>
      </c>
      <c r="BU26" s="16">
        <f t="shared" si="74"/>
        <v>4</v>
      </c>
      <c r="BV26" s="14">
        <f t="shared" si="75"/>
        <v>44493</v>
      </c>
      <c r="BW26" s="15"/>
      <c r="BX26" s="16">
        <f t="shared" si="36"/>
        <v>0</v>
      </c>
      <c r="BY26" s="16">
        <f t="shared" si="37"/>
        <v>0</v>
      </c>
      <c r="BZ26" s="16">
        <f t="shared" si="38"/>
        <v>0</v>
      </c>
      <c r="CA26" s="16">
        <f t="shared" si="93"/>
        <v>0</v>
      </c>
      <c r="CB26" s="16">
        <f t="shared" si="76"/>
        <v>0</v>
      </c>
      <c r="CC26" s="16">
        <f t="shared" si="77"/>
        <v>0</v>
      </c>
      <c r="CD26" s="4">
        <f t="shared" si="78"/>
        <v>44524</v>
      </c>
      <c r="CE26" s="8"/>
      <c r="CF26" s="16">
        <f t="shared" si="40"/>
        <v>0</v>
      </c>
      <c r="CG26" s="16">
        <f t="shared" si="41"/>
        <v>0</v>
      </c>
      <c r="CH26" s="16">
        <f t="shared" si="42"/>
        <v>0</v>
      </c>
      <c r="CI26" s="16">
        <f t="shared" si="94"/>
        <v>0</v>
      </c>
      <c r="CJ26" s="16">
        <f t="shared" si="79"/>
        <v>0</v>
      </c>
      <c r="CK26" s="16">
        <f t="shared" si="44"/>
        <v>8</v>
      </c>
      <c r="CL26" s="4">
        <f t="shared" si="80"/>
        <v>44554</v>
      </c>
      <c r="CM26" s="8"/>
      <c r="CN26" s="16">
        <f t="shared" si="45"/>
        <v>0</v>
      </c>
      <c r="CO26" s="16">
        <f t="shared" si="46"/>
        <v>0</v>
      </c>
      <c r="CP26" s="16">
        <f t="shared" si="47"/>
        <v>0</v>
      </c>
      <c r="CQ26" s="16">
        <f t="shared" si="95"/>
        <v>0</v>
      </c>
      <c r="CR26" s="16">
        <f t="shared" si="81"/>
        <v>0</v>
      </c>
      <c r="CS26" s="16">
        <f t="shared" si="82"/>
        <v>4</v>
      </c>
      <c r="CT26" s="55"/>
    </row>
    <row r="27" spans="1:98" ht="21" customHeight="1" x14ac:dyDescent="0.2">
      <c r="A27" s="55"/>
      <c r="B27" s="4">
        <f t="shared" si="49"/>
        <v>44221</v>
      </c>
      <c r="C27" s="8"/>
      <c r="D27" s="16">
        <f t="shared" si="0"/>
        <v>0</v>
      </c>
      <c r="E27" s="16">
        <f t="shared" si="1"/>
        <v>0</v>
      </c>
      <c r="F27" s="16">
        <f t="shared" si="50"/>
        <v>0</v>
      </c>
      <c r="G27" s="16">
        <f t="shared" si="84"/>
        <v>0</v>
      </c>
      <c r="H27" s="16">
        <f t="shared" si="51"/>
        <v>0</v>
      </c>
      <c r="I27" s="16">
        <f t="shared" si="83"/>
        <v>7</v>
      </c>
      <c r="J27" s="4">
        <f t="shared" si="52"/>
        <v>44252</v>
      </c>
      <c r="K27" s="8"/>
      <c r="L27" s="16">
        <f t="shared" si="3"/>
        <v>0</v>
      </c>
      <c r="M27" s="16">
        <f t="shared" si="4"/>
        <v>0</v>
      </c>
      <c r="N27" s="16">
        <f t="shared" si="5"/>
        <v>0</v>
      </c>
      <c r="O27" s="16">
        <f t="shared" si="85"/>
        <v>0</v>
      </c>
      <c r="P27" s="16">
        <f t="shared" si="53"/>
        <v>0</v>
      </c>
      <c r="Q27" s="16">
        <f t="shared" si="7"/>
        <v>8</v>
      </c>
      <c r="R27" s="4">
        <f t="shared" si="54"/>
        <v>44280</v>
      </c>
      <c r="S27" s="8"/>
      <c r="T27" s="16">
        <f t="shared" si="8"/>
        <v>0</v>
      </c>
      <c r="U27" s="16">
        <f t="shared" si="9"/>
        <v>0</v>
      </c>
      <c r="V27" s="16">
        <f t="shared" si="10"/>
        <v>0</v>
      </c>
      <c r="W27" s="16">
        <f t="shared" si="86"/>
        <v>0</v>
      </c>
      <c r="X27" s="16">
        <f t="shared" si="55"/>
        <v>0</v>
      </c>
      <c r="Y27" s="16">
        <f t="shared" si="56"/>
        <v>8</v>
      </c>
      <c r="Z27" s="14">
        <f t="shared" si="57"/>
        <v>44311</v>
      </c>
      <c r="AA27" s="15"/>
      <c r="AB27" s="16">
        <f t="shared" si="12"/>
        <v>0</v>
      </c>
      <c r="AC27" s="16">
        <f t="shared" si="13"/>
        <v>0</v>
      </c>
      <c r="AD27" s="16">
        <f t="shared" si="14"/>
        <v>0</v>
      </c>
      <c r="AE27" s="16">
        <f t="shared" si="87"/>
        <v>0</v>
      </c>
      <c r="AF27" s="16">
        <f t="shared" si="58"/>
        <v>0</v>
      </c>
      <c r="AG27" s="16">
        <f t="shared" si="59"/>
        <v>0</v>
      </c>
      <c r="AH27" s="4">
        <f t="shared" si="60"/>
        <v>44341</v>
      </c>
      <c r="AI27" s="8"/>
      <c r="AJ27" s="16">
        <f t="shared" si="16"/>
        <v>0</v>
      </c>
      <c r="AK27" s="16">
        <f t="shared" si="17"/>
        <v>0</v>
      </c>
      <c r="AL27" s="16">
        <f t="shared" si="18"/>
        <v>0</v>
      </c>
      <c r="AM27" s="16">
        <f t="shared" si="88"/>
        <v>0</v>
      </c>
      <c r="AN27" s="16">
        <f t="shared" si="61"/>
        <v>0</v>
      </c>
      <c r="AO27" s="16">
        <f t="shared" si="62"/>
        <v>8</v>
      </c>
      <c r="AP27" s="4">
        <f t="shared" si="63"/>
        <v>44372</v>
      </c>
      <c r="AQ27" s="8"/>
      <c r="AR27" s="16">
        <f t="shared" si="20"/>
        <v>0</v>
      </c>
      <c r="AS27" s="16">
        <f t="shared" si="21"/>
        <v>0</v>
      </c>
      <c r="AT27" s="16">
        <f t="shared" si="22"/>
        <v>0</v>
      </c>
      <c r="AU27" s="16">
        <f t="shared" si="89"/>
        <v>0</v>
      </c>
      <c r="AV27" s="16">
        <f t="shared" si="64"/>
        <v>0</v>
      </c>
      <c r="AW27" s="16">
        <f t="shared" si="65"/>
        <v>4</v>
      </c>
      <c r="AX27" s="14">
        <f t="shared" si="66"/>
        <v>44402</v>
      </c>
      <c r="AY27" s="15"/>
      <c r="AZ27" s="16">
        <f t="shared" si="24"/>
        <v>0</v>
      </c>
      <c r="BA27" s="16">
        <f t="shared" si="25"/>
        <v>0</v>
      </c>
      <c r="BB27" s="16">
        <f t="shared" si="26"/>
        <v>0</v>
      </c>
      <c r="BC27" s="16">
        <f t="shared" si="90"/>
        <v>0</v>
      </c>
      <c r="BD27" s="16">
        <f t="shared" si="67"/>
        <v>0</v>
      </c>
      <c r="BE27" s="16">
        <f t="shared" si="68"/>
        <v>0</v>
      </c>
      <c r="BF27" s="4">
        <f t="shared" si="69"/>
        <v>44433</v>
      </c>
      <c r="BG27" s="8"/>
      <c r="BH27" s="16">
        <f t="shared" si="28"/>
        <v>0</v>
      </c>
      <c r="BI27" s="16">
        <f t="shared" si="29"/>
        <v>0</v>
      </c>
      <c r="BJ27" s="16">
        <f t="shared" si="30"/>
        <v>0</v>
      </c>
      <c r="BK27" s="16">
        <f t="shared" si="91"/>
        <v>0</v>
      </c>
      <c r="BL27" s="16">
        <f t="shared" si="70"/>
        <v>0</v>
      </c>
      <c r="BM27" s="16">
        <f t="shared" si="71"/>
        <v>8</v>
      </c>
      <c r="BN27" s="14">
        <f t="shared" si="72"/>
        <v>44464</v>
      </c>
      <c r="BO27" s="15"/>
      <c r="BP27" s="16">
        <f t="shared" si="32"/>
        <v>0</v>
      </c>
      <c r="BQ27" s="16">
        <f t="shared" si="33"/>
        <v>0</v>
      </c>
      <c r="BR27" s="16">
        <f t="shared" si="34"/>
        <v>0</v>
      </c>
      <c r="BS27" s="16">
        <f t="shared" si="92"/>
        <v>0</v>
      </c>
      <c r="BT27" s="16">
        <f t="shared" si="73"/>
        <v>0</v>
      </c>
      <c r="BU27" s="16">
        <f t="shared" si="74"/>
        <v>0</v>
      </c>
      <c r="BV27" s="4">
        <f t="shared" si="75"/>
        <v>44494</v>
      </c>
      <c r="BW27" s="8"/>
      <c r="BX27" s="16">
        <f t="shared" si="36"/>
        <v>0</v>
      </c>
      <c r="BY27" s="16">
        <f t="shared" si="37"/>
        <v>0</v>
      </c>
      <c r="BZ27" s="16">
        <f t="shared" si="38"/>
        <v>0</v>
      </c>
      <c r="CA27" s="16">
        <f t="shared" si="93"/>
        <v>0</v>
      </c>
      <c r="CB27" s="16">
        <f t="shared" si="76"/>
        <v>0</v>
      </c>
      <c r="CC27" s="16">
        <f t="shared" si="77"/>
        <v>7</v>
      </c>
      <c r="CD27" s="4">
        <f t="shared" si="78"/>
        <v>44525</v>
      </c>
      <c r="CE27" s="8"/>
      <c r="CF27" s="16">
        <f t="shared" si="40"/>
        <v>0</v>
      </c>
      <c r="CG27" s="16">
        <f t="shared" si="41"/>
        <v>0</v>
      </c>
      <c r="CH27" s="16">
        <f t="shared" si="42"/>
        <v>0</v>
      </c>
      <c r="CI27" s="16">
        <f t="shared" si="94"/>
        <v>0</v>
      </c>
      <c r="CJ27" s="16">
        <f t="shared" si="79"/>
        <v>0</v>
      </c>
      <c r="CK27" s="16">
        <f t="shared" si="44"/>
        <v>8</v>
      </c>
      <c r="CL27" s="14">
        <f t="shared" si="80"/>
        <v>44555</v>
      </c>
      <c r="CM27" s="15"/>
      <c r="CN27" s="16">
        <f t="shared" si="45"/>
        <v>0</v>
      </c>
      <c r="CO27" s="16">
        <f t="shared" si="46"/>
        <v>0</v>
      </c>
      <c r="CP27" s="16">
        <f t="shared" si="47"/>
        <v>0</v>
      </c>
      <c r="CQ27" s="16">
        <f t="shared" si="95"/>
        <v>0</v>
      </c>
      <c r="CR27" s="16">
        <f t="shared" si="81"/>
        <v>0</v>
      </c>
      <c r="CS27" s="16">
        <f t="shared" si="82"/>
        <v>0</v>
      </c>
      <c r="CT27" s="55"/>
    </row>
    <row r="28" spans="1:98" ht="21" customHeight="1" x14ac:dyDescent="0.2">
      <c r="A28" s="55"/>
      <c r="B28" s="4">
        <f t="shared" si="49"/>
        <v>44222</v>
      </c>
      <c r="C28" s="8"/>
      <c r="D28" s="16">
        <f t="shared" si="0"/>
        <v>0</v>
      </c>
      <c r="E28" s="16">
        <f t="shared" si="1"/>
        <v>0</v>
      </c>
      <c r="F28" s="16">
        <f t="shared" si="50"/>
        <v>0</v>
      </c>
      <c r="G28" s="16">
        <f t="shared" si="84"/>
        <v>0</v>
      </c>
      <c r="H28" s="16">
        <f t="shared" si="51"/>
        <v>0</v>
      </c>
      <c r="I28" s="16">
        <f t="shared" si="83"/>
        <v>8</v>
      </c>
      <c r="J28" s="4">
        <f t="shared" si="52"/>
        <v>44253</v>
      </c>
      <c r="K28" s="8"/>
      <c r="L28" s="16">
        <f t="shared" si="3"/>
        <v>0</v>
      </c>
      <c r="M28" s="16">
        <f t="shared" si="4"/>
        <v>0</v>
      </c>
      <c r="N28" s="16">
        <f t="shared" si="5"/>
        <v>0</v>
      </c>
      <c r="O28" s="16">
        <f t="shared" si="85"/>
        <v>0</v>
      </c>
      <c r="P28" s="16">
        <f t="shared" si="53"/>
        <v>0</v>
      </c>
      <c r="Q28" s="16">
        <f t="shared" si="7"/>
        <v>4</v>
      </c>
      <c r="R28" s="4">
        <f t="shared" si="54"/>
        <v>44281</v>
      </c>
      <c r="S28" s="8"/>
      <c r="T28" s="16">
        <f t="shared" si="8"/>
        <v>0</v>
      </c>
      <c r="U28" s="16">
        <f t="shared" si="9"/>
        <v>0</v>
      </c>
      <c r="V28" s="16">
        <f t="shared" si="10"/>
        <v>0</v>
      </c>
      <c r="W28" s="16">
        <f t="shared" si="86"/>
        <v>0</v>
      </c>
      <c r="X28" s="16">
        <f t="shared" si="55"/>
        <v>0</v>
      </c>
      <c r="Y28" s="16">
        <f t="shared" si="56"/>
        <v>4</v>
      </c>
      <c r="Z28" s="4">
        <f t="shared" si="57"/>
        <v>44312</v>
      </c>
      <c r="AA28" s="8"/>
      <c r="AB28" s="16">
        <f t="shared" si="12"/>
        <v>0</v>
      </c>
      <c r="AC28" s="16">
        <f t="shared" si="13"/>
        <v>0</v>
      </c>
      <c r="AD28" s="16">
        <f t="shared" si="14"/>
        <v>0</v>
      </c>
      <c r="AE28" s="16">
        <f t="shared" si="87"/>
        <v>0</v>
      </c>
      <c r="AF28" s="16">
        <f t="shared" si="58"/>
        <v>0</v>
      </c>
      <c r="AG28" s="16">
        <f t="shared" si="59"/>
        <v>7</v>
      </c>
      <c r="AH28" s="4">
        <f t="shared" si="60"/>
        <v>44342</v>
      </c>
      <c r="AI28" s="8"/>
      <c r="AJ28" s="16">
        <f t="shared" si="16"/>
        <v>0</v>
      </c>
      <c r="AK28" s="16">
        <f t="shared" si="17"/>
        <v>0</v>
      </c>
      <c r="AL28" s="16">
        <f t="shared" si="18"/>
        <v>0</v>
      </c>
      <c r="AM28" s="16">
        <f t="shared" si="88"/>
        <v>0</v>
      </c>
      <c r="AN28" s="16">
        <f t="shared" si="61"/>
        <v>0</v>
      </c>
      <c r="AO28" s="16">
        <f t="shared" si="62"/>
        <v>8</v>
      </c>
      <c r="AP28" s="14">
        <f t="shared" si="63"/>
        <v>44373</v>
      </c>
      <c r="AQ28" s="15"/>
      <c r="AR28" s="16">
        <f t="shared" si="20"/>
        <v>0</v>
      </c>
      <c r="AS28" s="16">
        <f t="shared" si="21"/>
        <v>0</v>
      </c>
      <c r="AT28" s="16">
        <f t="shared" si="22"/>
        <v>0</v>
      </c>
      <c r="AU28" s="16">
        <f t="shared" si="89"/>
        <v>0</v>
      </c>
      <c r="AV28" s="16">
        <f t="shared" si="64"/>
        <v>0</v>
      </c>
      <c r="AW28" s="16">
        <f t="shared" si="65"/>
        <v>0</v>
      </c>
      <c r="AX28" s="4">
        <f t="shared" si="66"/>
        <v>44403</v>
      </c>
      <c r="AY28" s="8"/>
      <c r="AZ28" s="16">
        <f t="shared" si="24"/>
        <v>0</v>
      </c>
      <c r="BA28" s="16">
        <f t="shared" si="25"/>
        <v>0</v>
      </c>
      <c r="BB28" s="16">
        <f t="shared" si="26"/>
        <v>0</v>
      </c>
      <c r="BC28" s="16">
        <f t="shared" si="90"/>
        <v>0</v>
      </c>
      <c r="BD28" s="16">
        <f t="shared" si="67"/>
        <v>0</v>
      </c>
      <c r="BE28" s="16">
        <f t="shared" si="68"/>
        <v>7</v>
      </c>
      <c r="BF28" s="4">
        <f t="shared" si="69"/>
        <v>44434</v>
      </c>
      <c r="BG28" s="8"/>
      <c r="BH28" s="16">
        <f t="shared" si="28"/>
        <v>0</v>
      </c>
      <c r="BI28" s="16">
        <f t="shared" si="29"/>
        <v>0</v>
      </c>
      <c r="BJ28" s="16">
        <f t="shared" si="30"/>
        <v>0</v>
      </c>
      <c r="BK28" s="16">
        <f t="shared" si="91"/>
        <v>0</v>
      </c>
      <c r="BL28" s="16">
        <f t="shared" si="70"/>
        <v>0</v>
      </c>
      <c r="BM28" s="16">
        <f t="shared" si="71"/>
        <v>8</v>
      </c>
      <c r="BN28" s="14">
        <f t="shared" si="72"/>
        <v>44465</v>
      </c>
      <c r="BO28" s="15"/>
      <c r="BP28" s="16">
        <f t="shared" si="32"/>
        <v>0</v>
      </c>
      <c r="BQ28" s="16">
        <f t="shared" si="33"/>
        <v>0</v>
      </c>
      <c r="BR28" s="16">
        <f t="shared" si="34"/>
        <v>0</v>
      </c>
      <c r="BS28" s="16">
        <f t="shared" si="92"/>
        <v>0</v>
      </c>
      <c r="BT28" s="16">
        <f t="shared" si="73"/>
        <v>0</v>
      </c>
      <c r="BU28" s="16">
        <f t="shared" si="74"/>
        <v>0</v>
      </c>
      <c r="BV28" s="4">
        <f t="shared" si="75"/>
        <v>44495</v>
      </c>
      <c r="BW28" s="8"/>
      <c r="BX28" s="16">
        <f t="shared" si="36"/>
        <v>0</v>
      </c>
      <c r="BY28" s="16">
        <f t="shared" si="37"/>
        <v>0</v>
      </c>
      <c r="BZ28" s="16">
        <f t="shared" si="38"/>
        <v>0</v>
      </c>
      <c r="CA28" s="16">
        <f t="shared" si="93"/>
        <v>0</v>
      </c>
      <c r="CB28" s="16">
        <f t="shared" si="76"/>
        <v>0</v>
      </c>
      <c r="CC28" s="16">
        <f t="shared" si="77"/>
        <v>8</v>
      </c>
      <c r="CD28" s="4">
        <f t="shared" si="78"/>
        <v>44526</v>
      </c>
      <c r="CE28" s="8"/>
      <c r="CF28" s="16">
        <f t="shared" si="40"/>
        <v>0</v>
      </c>
      <c r="CG28" s="16">
        <f t="shared" si="41"/>
        <v>0</v>
      </c>
      <c r="CH28" s="16">
        <f t="shared" si="42"/>
        <v>0</v>
      </c>
      <c r="CI28" s="16">
        <f t="shared" si="94"/>
        <v>0</v>
      </c>
      <c r="CJ28" s="16">
        <f t="shared" si="79"/>
        <v>0</v>
      </c>
      <c r="CK28" s="16">
        <f t="shared" si="44"/>
        <v>4</v>
      </c>
      <c r="CL28" s="14">
        <f t="shared" si="80"/>
        <v>44556</v>
      </c>
      <c r="CM28" s="15"/>
      <c r="CN28" s="16">
        <f t="shared" si="45"/>
        <v>0</v>
      </c>
      <c r="CO28" s="16">
        <f t="shared" si="46"/>
        <v>0</v>
      </c>
      <c r="CP28" s="16">
        <f t="shared" si="47"/>
        <v>0</v>
      </c>
      <c r="CQ28" s="16">
        <f t="shared" si="95"/>
        <v>0</v>
      </c>
      <c r="CR28" s="16">
        <f t="shared" si="81"/>
        <v>0</v>
      </c>
      <c r="CS28" s="16">
        <f t="shared" si="82"/>
        <v>0</v>
      </c>
      <c r="CT28" s="55"/>
    </row>
    <row r="29" spans="1:98" ht="21" customHeight="1" x14ac:dyDescent="0.2">
      <c r="A29" s="55"/>
      <c r="B29" s="4">
        <f t="shared" si="49"/>
        <v>44223</v>
      </c>
      <c r="C29" s="8"/>
      <c r="D29" s="16">
        <f t="shared" si="0"/>
        <v>0</v>
      </c>
      <c r="E29" s="16">
        <f t="shared" si="1"/>
        <v>0</v>
      </c>
      <c r="F29" s="16">
        <f t="shared" si="50"/>
        <v>0</v>
      </c>
      <c r="G29" s="16">
        <f t="shared" si="84"/>
        <v>0</v>
      </c>
      <c r="H29" s="16">
        <f t="shared" si="51"/>
        <v>0</v>
      </c>
      <c r="I29" s="16">
        <f t="shared" si="83"/>
        <v>8</v>
      </c>
      <c r="J29" s="14">
        <f t="shared" si="52"/>
        <v>44254</v>
      </c>
      <c r="K29" s="15"/>
      <c r="L29" s="16">
        <f t="shared" si="3"/>
        <v>0</v>
      </c>
      <c r="M29" s="16">
        <f t="shared" si="4"/>
        <v>0</v>
      </c>
      <c r="N29" s="16">
        <f t="shared" si="5"/>
        <v>0</v>
      </c>
      <c r="O29" s="16">
        <f t="shared" si="85"/>
        <v>0</v>
      </c>
      <c r="P29" s="16">
        <f t="shared" si="53"/>
        <v>0</v>
      </c>
      <c r="Q29" s="16">
        <f t="shared" si="7"/>
        <v>0</v>
      </c>
      <c r="R29" s="14">
        <f t="shared" si="54"/>
        <v>44282</v>
      </c>
      <c r="S29" s="15"/>
      <c r="T29" s="16">
        <f t="shared" si="8"/>
        <v>0</v>
      </c>
      <c r="U29" s="16">
        <f t="shared" si="9"/>
        <v>0</v>
      </c>
      <c r="V29" s="16">
        <f t="shared" si="10"/>
        <v>0</v>
      </c>
      <c r="W29" s="16">
        <f t="shared" si="86"/>
        <v>0</v>
      </c>
      <c r="X29" s="16">
        <f t="shared" si="55"/>
        <v>0</v>
      </c>
      <c r="Y29" s="16">
        <f t="shared" si="56"/>
        <v>0</v>
      </c>
      <c r="Z29" s="4">
        <f t="shared" si="57"/>
        <v>44313</v>
      </c>
      <c r="AA29" s="8"/>
      <c r="AB29" s="16">
        <f t="shared" si="12"/>
        <v>0</v>
      </c>
      <c r="AC29" s="16">
        <f t="shared" si="13"/>
        <v>0</v>
      </c>
      <c r="AD29" s="16">
        <f t="shared" si="14"/>
        <v>0</v>
      </c>
      <c r="AE29" s="16">
        <f t="shared" si="87"/>
        <v>0</v>
      </c>
      <c r="AF29" s="16">
        <f t="shared" si="58"/>
        <v>0</v>
      </c>
      <c r="AG29" s="16">
        <f t="shared" si="59"/>
        <v>8</v>
      </c>
      <c r="AH29" s="4">
        <f t="shared" si="60"/>
        <v>44343</v>
      </c>
      <c r="AI29" s="8"/>
      <c r="AJ29" s="16">
        <f t="shared" si="16"/>
        <v>0</v>
      </c>
      <c r="AK29" s="16">
        <f t="shared" si="17"/>
        <v>0</v>
      </c>
      <c r="AL29" s="16">
        <f t="shared" si="18"/>
        <v>0</v>
      </c>
      <c r="AM29" s="16">
        <f t="shared" si="88"/>
        <v>0</v>
      </c>
      <c r="AN29" s="16">
        <f t="shared" si="61"/>
        <v>0</v>
      </c>
      <c r="AO29" s="16">
        <f t="shared" si="62"/>
        <v>8</v>
      </c>
      <c r="AP29" s="14">
        <f t="shared" si="63"/>
        <v>44374</v>
      </c>
      <c r="AQ29" s="15"/>
      <c r="AR29" s="16">
        <f t="shared" si="20"/>
        <v>0</v>
      </c>
      <c r="AS29" s="16">
        <f t="shared" si="21"/>
        <v>0</v>
      </c>
      <c r="AT29" s="16">
        <f t="shared" si="22"/>
        <v>0</v>
      </c>
      <c r="AU29" s="16">
        <f t="shared" si="89"/>
        <v>0</v>
      </c>
      <c r="AV29" s="16">
        <f t="shared" si="64"/>
        <v>0</v>
      </c>
      <c r="AW29" s="16">
        <f t="shared" si="65"/>
        <v>0</v>
      </c>
      <c r="AX29" s="4">
        <f t="shared" si="66"/>
        <v>44404</v>
      </c>
      <c r="AY29" s="8"/>
      <c r="AZ29" s="16">
        <f t="shared" si="24"/>
        <v>0</v>
      </c>
      <c r="BA29" s="16">
        <f t="shared" si="25"/>
        <v>0</v>
      </c>
      <c r="BB29" s="16">
        <f t="shared" si="26"/>
        <v>0</v>
      </c>
      <c r="BC29" s="16">
        <f t="shared" si="90"/>
        <v>0</v>
      </c>
      <c r="BD29" s="16">
        <f t="shared" si="67"/>
        <v>0</v>
      </c>
      <c r="BE29" s="16">
        <f t="shared" si="68"/>
        <v>8</v>
      </c>
      <c r="BF29" s="4">
        <f t="shared" si="69"/>
        <v>44435</v>
      </c>
      <c r="BG29" s="8"/>
      <c r="BH29" s="16">
        <f t="shared" si="28"/>
        <v>0</v>
      </c>
      <c r="BI29" s="16">
        <f t="shared" si="29"/>
        <v>0</v>
      </c>
      <c r="BJ29" s="16">
        <f t="shared" si="30"/>
        <v>0</v>
      </c>
      <c r="BK29" s="16">
        <f t="shared" si="91"/>
        <v>0</v>
      </c>
      <c r="BL29" s="16">
        <f t="shared" si="70"/>
        <v>0</v>
      </c>
      <c r="BM29" s="16">
        <f t="shared" si="71"/>
        <v>4</v>
      </c>
      <c r="BN29" s="4">
        <f t="shared" si="72"/>
        <v>44466</v>
      </c>
      <c r="BO29" s="8"/>
      <c r="BP29" s="16">
        <f t="shared" si="32"/>
        <v>0</v>
      </c>
      <c r="BQ29" s="16">
        <f t="shared" si="33"/>
        <v>0</v>
      </c>
      <c r="BR29" s="16">
        <f t="shared" si="34"/>
        <v>0</v>
      </c>
      <c r="BS29" s="16">
        <f t="shared" si="92"/>
        <v>0</v>
      </c>
      <c r="BT29" s="16">
        <f t="shared" si="73"/>
        <v>0</v>
      </c>
      <c r="BU29" s="16">
        <f t="shared" si="74"/>
        <v>7</v>
      </c>
      <c r="BV29" s="4">
        <f t="shared" si="75"/>
        <v>44496</v>
      </c>
      <c r="BW29" s="8"/>
      <c r="BX29" s="16">
        <f t="shared" si="36"/>
        <v>0</v>
      </c>
      <c r="BY29" s="16">
        <f t="shared" si="37"/>
        <v>0</v>
      </c>
      <c r="BZ29" s="16">
        <f t="shared" si="38"/>
        <v>0</v>
      </c>
      <c r="CA29" s="16">
        <f t="shared" si="93"/>
        <v>0</v>
      </c>
      <c r="CB29" s="16">
        <f t="shared" si="76"/>
        <v>0</v>
      </c>
      <c r="CC29" s="16">
        <f t="shared" si="77"/>
        <v>8</v>
      </c>
      <c r="CD29" s="14">
        <f t="shared" si="78"/>
        <v>44527</v>
      </c>
      <c r="CE29" s="15"/>
      <c r="CF29" s="16">
        <f t="shared" si="40"/>
        <v>0</v>
      </c>
      <c r="CG29" s="16">
        <f t="shared" si="41"/>
        <v>0</v>
      </c>
      <c r="CH29" s="16">
        <f t="shared" si="42"/>
        <v>0</v>
      </c>
      <c r="CI29" s="16">
        <f t="shared" si="94"/>
        <v>0</v>
      </c>
      <c r="CJ29" s="16">
        <f t="shared" si="79"/>
        <v>0</v>
      </c>
      <c r="CK29" s="16">
        <f t="shared" si="44"/>
        <v>0</v>
      </c>
      <c r="CL29" s="4">
        <f t="shared" si="80"/>
        <v>44557</v>
      </c>
      <c r="CM29" s="8"/>
      <c r="CN29" s="16">
        <f t="shared" si="45"/>
        <v>0</v>
      </c>
      <c r="CO29" s="16">
        <f t="shared" si="46"/>
        <v>0</v>
      </c>
      <c r="CP29" s="16">
        <f t="shared" si="47"/>
        <v>0</v>
      </c>
      <c r="CQ29" s="16">
        <f t="shared" si="95"/>
        <v>0</v>
      </c>
      <c r="CR29" s="16">
        <f t="shared" si="81"/>
        <v>0</v>
      </c>
      <c r="CS29" s="16">
        <f t="shared" si="82"/>
        <v>7</v>
      </c>
      <c r="CT29" s="55"/>
    </row>
    <row r="30" spans="1:98" ht="21" customHeight="1" x14ac:dyDescent="0.2">
      <c r="A30" s="55"/>
      <c r="B30" s="4">
        <f t="shared" si="49"/>
        <v>44224</v>
      </c>
      <c r="C30" s="8"/>
      <c r="D30" s="16">
        <f t="shared" si="0"/>
        <v>0</v>
      </c>
      <c r="E30" s="16">
        <f t="shared" si="1"/>
        <v>0</v>
      </c>
      <c r="F30" s="16">
        <f t="shared" si="50"/>
        <v>0</v>
      </c>
      <c r="G30" s="16">
        <f t="shared" si="84"/>
        <v>0</v>
      </c>
      <c r="H30" s="16">
        <f t="shared" si="51"/>
        <v>0</v>
      </c>
      <c r="I30" s="16">
        <f t="shared" si="83"/>
        <v>8</v>
      </c>
      <c r="J30" s="14">
        <f t="shared" si="52"/>
        <v>44255</v>
      </c>
      <c r="K30" s="15"/>
      <c r="L30" s="16">
        <f t="shared" si="3"/>
        <v>0</v>
      </c>
      <c r="M30" s="16">
        <f t="shared" si="4"/>
        <v>0</v>
      </c>
      <c r="N30" s="16">
        <f t="shared" si="5"/>
        <v>0</v>
      </c>
      <c r="O30" s="16">
        <f t="shared" si="85"/>
        <v>0</v>
      </c>
      <c r="P30" s="16">
        <f t="shared" si="53"/>
        <v>0</v>
      </c>
      <c r="Q30" s="16">
        <f t="shared" si="7"/>
        <v>0</v>
      </c>
      <c r="R30" s="14">
        <f t="shared" si="54"/>
        <v>44283</v>
      </c>
      <c r="S30" s="15"/>
      <c r="T30" s="16">
        <f t="shared" si="8"/>
        <v>0</v>
      </c>
      <c r="U30" s="16">
        <f t="shared" si="9"/>
        <v>0</v>
      </c>
      <c r="V30" s="16">
        <f t="shared" si="10"/>
        <v>0</v>
      </c>
      <c r="W30" s="16">
        <f t="shared" si="86"/>
        <v>0</v>
      </c>
      <c r="X30" s="16">
        <f t="shared" si="55"/>
        <v>0</v>
      </c>
      <c r="Y30" s="16">
        <f t="shared" si="56"/>
        <v>0</v>
      </c>
      <c r="Z30" s="4">
        <f t="shared" si="57"/>
        <v>44314</v>
      </c>
      <c r="AA30" s="8"/>
      <c r="AB30" s="16">
        <f t="shared" si="12"/>
        <v>0</v>
      </c>
      <c r="AC30" s="16">
        <f t="shared" si="13"/>
        <v>0</v>
      </c>
      <c r="AD30" s="16">
        <f t="shared" si="14"/>
        <v>0</v>
      </c>
      <c r="AE30" s="16">
        <f t="shared" si="87"/>
        <v>0</v>
      </c>
      <c r="AF30" s="16">
        <f t="shared" si="58"/>
        <v>0</v>
      </c>
      <c r="AG30" s="16">
        <f t="shared" si="59"/>
        <v>8</v>
      </c>
      <c r="AH30" s="4">
        <f t="shared" si="60"/>
        <v>44344</v>
      </c>
      <c r="AI30" s="8"/>
      <c r="AJ30" s="16">
        <f t="shared" si="16"/>
        <v>0</v>
      </c>
      <c r="AK30" s="16">
        <f t="shared" si="17"/>
        <v>0</v>
      </c>
      <c r="AL30" s="16">
        <f t="shared" si="18"/>
        <v>0</v>
      </c>
      <c r="AM30" s="16">
        <f t="shared" si="88"/>
        <v>0</v>
      </c>
      <c r="AN30" s="16">
        <f t="shared" si="61"/>
        <v>0</v>
      </c>
      <c r="AO30" s="16">
        <f t="shared" si="62"/>
        <v>4</v>
      </c>
      <c r="AP30" s="4">
        <f t="shared" si="63"/>
        <v>44375</v>
      </c>
      <c r="AQ30" s="8"/>
      <c r="AR30" s="16">
        <f t="shared" si="20"/>
        <v>0</v>
      </c>
      <c r="AS30" s="16">
        <f t="shared" si="21"/>
        <v>0</v>
      </c>
      <c r="AT30" s="16">
        <f t="shared" si="22"/>
        <v>0</v>
      </c>
      <c r="AU30" s="16">
        <f t="shared" si="89"/>
        <v>0</v>
      </c>
      <c r="AV30" s="16">
        <f t="shared" si="64"/>
        <v>0</v>
      </c>
      <c r="AW30" s="16">
        <f t="shared" si="65"/>
        <v>7</v>
      </c>
      <c r="AX30" s="4">
        <f t="shared" si="66"/>
        <v>44405</v>
      </c>
      <c r="AY30" s="8"/>
      <c r="AZ30" s="16">
        <f t="shared" si="24"/>
        <v>0</v>
      </c>
      <c r="BA30" s="16">
        <f t="shared" si="25"/>
        <v>0</v>
      </c>
      <c r="BB30" s="16">
        <f t="shared" si="26"/>
        <v>0</v>
      </c>
      <c r="BC30" s="16">
        <f t="shared" si="90"/>
        <v>0</v>
      </c>
      <c r="BD30" s="16">
        <f t="shared" si="67"/>
        <v>0</v>
      </c>
      <c r="BE30" s="16">
        <f t="shared" si="68"/>
        <v>8</v>
      </c>
      <c r="BF30" s="14">
        <f t="shared" si="69"/>
        <v>44436</v>
      </c>
      <c r="BG30" s="15"/>
      <c r="BH30" s="16">
        <f t="shared" si="28"/>
        <v>0</v>
      </c>
      <c r="BI30" s="16">
        <f t="shared" si="29"/>
        <v>0</v>
      </c>
      <c r="BJ30" s="16">
        <f t="shared" si="30"/>
        <v>0</v>
      </c>
      <c r="BK30" s="16">
        <f t="shared" si="91"/>
        <v>0</v>
      </c>
      <c r="BL30" s="16">
        <f t="shared" si="70"/>
        <v>0</v>
      </c>
      <c r="BM30" s="16">
        <f t="shared" si="71"/>
        <v>0</v>
      </c>
      <c r="BN30" s="4">
        <f t="shared" si="72"/>
        <v>44467</v>
      </c>
      <c r="BO30" s="8"/>
      <c r="BP30" s="16">
        <f t="shared" si="32"/>
        <v>0</v>
      </c>
      <c r="BQ30" s="16">
        <f t="shared" si="33"/>
        <v>0</v>
      </c>
      <c r="BR30" s="16">
        <f t="shared" si="34"/>
        <v>0</v>
      </c>
      <c r="BS30" s="16">
        <f t="shared" si="92"/>
        <v>0</v>
      </c>
      <c r="BT30" s="16">
        <f t="shared" si="73"/>
        <v>0</v>
      </c>
      <c r="BU30" s="16">
        <f t="shared" si="74"/>
        <v>8</v>
      </c>
      <c r="BV30" s="4">
        <f t="shared" si="75"/>
        <v>44497</v>
      </c>
      <c r="BW30" s="8"/>
      <c r="BX30" s="16">
        <f t="shared" si="36"/>
        <v>0</v>
      </c>
      <c r="BY30" s="16">
        <f t="shared" si="37"/>
        <v>0</v>
      </c>
      <c r="BZ30" s="16">
        <f t="shared" si="38"/>
        <v>0</v>
      </c>
      <c r="CA30" s="16">
        <f t="shared" si="93"/>
        <v>0</v>
      </c>
      <c r="CB30" s="16">
        <f t="shared" si="76"/>
        <v>0</v>
      </c>
      <c r="CC30" s="16">
        <f t="shared" si="77"/>
        <v>8</v>
      </c>
      <c r="CD30" s="14">
        <f t="shared" si="78"/>
        <v>44528</v>
      </c>
      <c r="CE30" s="15"/>
      <c r="CF30" s="16">
        <f t="shared" si="40"/>
        <v>0</v>
      </c>
      <c r="CG30" s="16">
        <f t="shared" si="41"/>
        <v>0</v>
      </c>
      <c r="CH30" s="16">
        <f t="shared" si="42"/>
        <v>0</v>
      </c>
      <c r="CI30" s="16">
        <f t="shared" si="94"/>
        <v>0</v>
      </c>
      <c r="CJ30" s="16">
        <f t="shared" si="79"/>
        <v>0</v>
      </c>
      <c r="CK30" s="16">
        <f t="shared" si="44"/>
        <v>0</v>
      </c>
      <c r="CL30" s="4">
        <f t="shared" si="80"/>
        <v>44558</v>
      </c>
      <c r="CM30" s="8"/>
      <c r="CN30" s="16">
        <f t="shared" si="45"/>
        <v>0</v>
      </c>
      <c r="CO30" s="16">
        <f t="shared" si="46"/>
        <v>0</v>
      </c>
      <c r="CP30" s="16">
        <f t="shared" si="47"/>
        <v>0</v>
      </c>
      <c r="CQ30" s="16">
        <f t="shared" si="95"/>
        <v>0</v>
      </c>
      <c r="CR30" s="16">
        <f t="shared" si="81"/>
        <v>0</v>
      </c>
      <c r="CS30" s="16">
        <f t="shared" si="82"/>
        <v>8</v>
      </c>
      <c r="CT30" s="55"/>
    </row>
    <row r="31" spans="1:98" ht="21" customHeight="1" x14ac:dyDescent="0.2">
      <c r="A31" s="55"/>
      <c r="B31" s="4">
        <f t="shared" si="49"/>
        <v>44225</v>
      </c>
      <c r="C31" s="8"/>
      <c r="D31" s="16">
        <f t="shared" si="0"/>
        <v>0</v>
      </c>
      <c r="E31" s="16">
        <f t="shared" si="1"/>
        <v>0</v>
      </c>
      <c r="F31" s="16">
        <f t="shared" si="50"/>
        <v>0</v>
      </c>
      <c r="G31" s="16">
        <f t="shared" si="84"/>
        <v>0</v>
      </c>
      <c r="H31" s="16">
        <f t="shared" si="51"/>
        <v>0</v>
      </c>
      <c r="I31" s="16">
        <f t="shared" si="83"/>
        <v>4</v>
      </c>
      <c r="J31" s="4"/>
      <c r="K31" s="8"/>
      <c r="L31" s="16">
        <f t="shared" si="3"/>
        <v>0</v>
      </c>
      <c r="M31" s="16">
        <f t="shared" si="4"/>
        <v>0</v>
      </c>
      <c r="N31" s="16">
        <f t="shared" si="5"/>
        <v>0</v>
      </c>
      <c r="O31" s="16">
        <f t="shared" si="85"/>
        <v>0</v>
      </c>
      <c r="P31" s="16">
        <f t="shared" si="53"/>
        <v>0</v>
      </c>
      <c r="Q31" s="16">
        <f t="shared" si="7"/>
        <v>0</v>
      </c>
      <c r="R31" s="4">
        <f t="shared" si="54"/>
        <v>44284</v>
      </c>
      <c r="S31" s="8"/>
      <c r="T31" s="16">
        <f t="shared" si="8"/>
        <v>0</v>
      </c>
      <c r="U31" s="16">
        <f t="shared" si="9"/>
        <v>0</v>
      </c>
      <c r="V31" s="16">
        <f t="shared" si="10"/>
        <v>0</v>
      </c>
      <c r="W31" s="16">
        <f t="shared" si="86"/>
        <v>0</v>
      </c>
      <c r="X31" s="16">
        <f t="shared" si="55"/>
        <v>0</v>
      </c>
      <c r="Y31" s="16">
        <f t="shared" si="56"/>
        <v>7</v>
      </c>
      <c r="Z31" s="4">
        <f t="shared" si="57"/>
        <v>44315</v>
      </c>
      <c r="AA31" s="8"/>
      <c r="AB31" s="16">
        <f t="shared" si="12"/>
        <v>0</v>
      </c>
      <c r="AC31" s="16">
        <f t="shared" si="13"/>
        <v>0</v>
      </c>
      <c r="AD31" s="16">
        <f t="shared" si="14"/>
        <v>0</v>
      </c>
      <c r="AE31" s="16">
        <f t="shared" si="87"/>
        <v>0</v>
      </c>
      <c r="AF31" s="16">
        <f t="shared" si="58"/>
        <v>0</v>
      </c>
      <c r="AG31" s="16">
        <f t="shared" si="59"/>
        <v>8</v>
      </c>
      <c r="AH31" s="14">
        <f t="shared" si="60"/>
        <v>44345</v>
      </c>
      <c r="AI31" s="15"/>
      <c r="AJ31" s="16">
        <f t="shared" si="16"/>
        <v>0</v>
      </c>
      <c r="AK31" s="16">
        <f t="shared" si="17"/>
        <v>0</v>
      </c>
      <c r="AL31" s="16">
        <f t="shared" si="18"/>
        <v>0</v>
      </c>
      <c r="AM31" s="16">
        <f t="shared" si="88"/>
        <v>0</v>
      </c>
      <c r="AN31" s="16">
        <f t="shared" si="61"/>
        <v>0</v>
      </c>
      <c r="AO31" s="16">
        <f t="shared" si="62"/>
        <v>0</v>
      </c>
      <c r="AP31" s="4">
        <f t="shared" si="63"/>
        <v>44376</v>
      </c>
      <c r="AQ31" s="8"/>
      <c r="AR31" s="16">
        <f t="shared" si="20"/>
        <v>0</v>
      </c>
      <c r="AS31" s="16">
        <f t="shared" si="21"/>
        <v>0</v>
      </c>
      <c r="AT31" s="16">
        <f t="shared" si="22"/>
        <v>0</v>
      </c>
      <c r="AU31" s="16">
        <f t="shared" si="89"/>
        <v>0</v>
      </c>
      <c r="AV31" s="16">
        <f t="shared" si="64"/>
        <v>0</v>
      </c>
      <c r="AW31" s="16">
        <f t="shared" si="65"/>
        <v>8</v>
      </c>
      <c r="AX31" s="4">
        <f t="shared" si="66"/>
        <v>44406</v>
      </c>
      <c r="AY31" s="8"/>
      <c r="AZ31" s="16">
        <f t="shared" si="24"/>
        <v>0</v>
      </c>
      <c r="BA31" s="16">
        <f t="shared" si="25"/>
        <v>0</v>
      </c>
      <c r="BB31" s="16">
        <f t="shared" si="26"/>
        <v>0</v>
      </c>
      <c r="BC31" s="16">
        <f t="shared" si="90"/>
        <v>0</v>
      </c>
      <c r="BD31" s="16">
        <f t="shared" si="67"/>
        <v>0</v>
      </c>
      <c r="BE31" s="16">
        <f t="shared" si="68"/>
        <v>8</v>
      </c>
      <c r="BF31" s="14">
        <f t="shared" si="69"/>
        <v>44437</v>
      </c>
      <c r="BG31" s="15"/>
      <c r="BH31" s="16">
        <f t="shared" si="28"/>
        <v>0</v>
      </c>
      <c r="BI31" s="16">
        <f t="shared" si="29"/>
        <v>0</v>
      </c>
      <c r="BJ31" s="16">
        <f t="shared" si="30"/>
        <v>0</v>
      </c>
      <c r="BK31" s="16">
        <f t="shared" si="91"/>
        <v>0</v>
      </c>
      <c r="BL31" s="16">
        <f t="shared" si="70"/>
        <v>0</v>
      </c>
      <c r="BM31" s="16">
        <f t="shared" si="71"/>
        <v>0</v>
      </c>
      <c r="BN31" s="4">
        <f t="shared" si="72"/>
        <v>44468</v>
      </c>
      <c r="BO31" s="8"/>
      <c r="BP31" s="16">
        <f t="shared" si="32"/>
        <v>0</v>
      </c>
      <c r="BQ31" s="16">
        <f t="shared" si="33"/>
        <v>0</v>
      </c>
      <c r="BR31" s="16">
        <f t="shared" si="34"/>
        <v>0</v>
      </c>
      <c r="BS31" s="16">
        <f t="shared" si="92"/>
        <v>0</v>
      </c>
      <c r="BT31" s="16">
        <f t="shared" si="73"/>
        <v>0</v>
      </c>
      <c r="BU31" s="16">
        <f t="shared" si="74"/>
        <v>8</v>
      </c>
      <c r="BV31" s="4">
        <f t="shared" si="75"/>
        <v>44498</v>
      </c>
      <c r="BW31" s="8"/>
      <c r="BX31" s="16">
        <f t="shared" si="36"/>
        <v>0</v>
      </c>
      <c r="BY31" s="16">
        <f t="shared" si="37"/>
        <v>0</v>
      </c>
      <c r="BZ31" s="16">
        <f t="shared" si="38"/>
        <v>0</v>
      </c>
      <c r="CA31" s="16">
        <f t="shared" si="93"/>
        <v>0</v>
      </c>
      <c r="CB31" s="16">
        <f t="shared" si="76"/>
        <v>0</v>
      </c>
      <c r="CC31" s="16">
        <f t="shared" si="77"/>
        <v>4</v>
      </c>
      <c r="CD31" s="4">
        <f t="shared" si="78"/>
        <v>44529</v>
      </c>
      <c r="CE31" s="8"/>
      <c r="CF31" s="16">
        <f t="shared" si="40"/>
        <v>0</v>
      </c>
      <c r="CG31" s="16">
        <f t="shared" si="41"/>
        <v>0</v>
      </c>
      <c r="CH31" s="16">
        <f t="shared" si="42"/>
        <v>0</v>
      </c>
      <c r="CI31" s="16">
        <f t="shared" si="94"/>
        <v>0</v>
      </c>
      <c r="CJ31" s="16">
        <f t="shared" si="79"/>
        <v>0</v>
      </c>
      <c r="CK31" s="16">
        <f t="shared" si="44"/>
        <v>7</v>
      </c>
      <c r="CL31" s="4">
        <f t="shared" si="80"/>
        <v>44559</v>
      </c>
      <c r="CM31" s="8"/>
      <c r="CN31" s="16">
        <f t="shared" si="45"/>
        <v>0</v>
      </c>
      <c r="CO31" s="16">
        <f t="shared" si="46"/>
        <v>0</v>
      </c>
      <c r="CP31" s="16">
        <f t="shared" si="47"/>
        <v>0</v>
      </c>
      <c r="CQ31" s="16">
        <f t="shared" si="95"/>
        <v>0</v>
      </c>
      <c r="CR31" s="16">
        <f t="shared" si="81"/>
        <v>0</v>
      </c>
      <c r="CS31" s="16">
        <f t="shared" si="82"/>
        <v>8</v>
      </c>
      <c r="CT31" s="55"/>
    </row>
    <row r="32" spans="1:98" ht="21" customHeight="1" x14ac:dyDescent="0.2">
      <c r="A32" s="55"/>
      <c r="B32" s="14">
        <f t="shared" si="49"/>
        <v>44226</v>
      </c>
      <c r="C32" s="15"/>
      <c r="D32" s="16">
        <f t="shared" si="0"/>
        <v>0</v>
      </c>
      <c r="E32" s="16">
        <f t="shared" si="1"/>
        <v>0</v>
      </c>
      <c r="F32" s="16">
        <f t="shared" si="50"/>
        <v>0</v>
      </c>
      <c r="G32" s="16">
        <f t="shared" si="84"/>
        <v>0</v>
      </c>
      <c r="H32" s="16">
        <f t="shared" si="51"/>
        <v>0</v>
      </c>
      <c r="I32" s="16">
        <f t="shared" si="83"/>
        <v>0</v>
      </c>
      <c r="J32" s="4"/>
      <c r="K32" s="8"/>
      <c r="L32" s="16">
        <f t="shared" si="3"/>
        <v>0</v>
      </c>
      <c r="M32" s="16">
        <f t="shared" si="4"/>
        <v>0</v>
      </c>
      <c r="N32" s="16">
        <f t="shared" si="5"/>
        <v>0</v>
      </c>
      <c r="O32" s="16">
        <f t="shared" si="85"/>
        <v>0</v>
      </c>
      <c r="P32" s="16">
        <f t="shared" si="53"/>
        <v>0</v>
      </c>
      <c r="Q32" s="16">
        <f t="shared" si="7"/>
        <v>0</v>
      </c>
      <c r="R32" s="4">
        <f t="shared" si="54"/>
        <v>44285</v>
      </c>
      <c r="S32" s="8"/>
      <c r="T32" s="16">
        <f t="shared" si="8"/>
        <v>0</v>
      </c>
      <c r="U32" s="16">
        <f t="shared" si="9"/>
        <v>0</v>
      </c>
      <c r="V32" s="16">
        <f t="shared" si="10"/>
        <v>0</v>
      </c>
      <c r="W32" s="16">
        <f t="shared" si="86"/>
        <v>0</v>
      </c>
      <c r="X32" s="16">
        <f t="shared" si="55"/>
        <v>0</v>
      </c>
      <c r="Y32" s="16">
        <f t="shared" si="56"/>
        <v>8</v>
      </c>
      <c r="Z32" s="4">
        <f t="shared" si="57"/>
        <v>44316</v>
      </c>
      <c r="AA32" s="8"/>
      <c r="AB32" s="16">
        <f t="shared" si="12"/>
        <v>0</v>
      </c>
      <c r="AC32" s="16">
        <f t="shared" si="13"/>
        <v>0</v>
      </c>
      <c r="AD32" s="16">
        <f t="shared" si="14"/>
        <v>0</v>
      </c>
      <c r="AE32" s="16">
        <f t="shared" si="87"/>
        <v>0</v>
      </c>
      <c r="AF32" s="16">
        <f t="shared" si="58"/>
        <v>0</v>
      </c>
      <c r="AG32" s="16">
        <f t="shared" si="59"/>
        <v>4</v>
      </c>
      <c r="AH32" s="14">
        <f t="shared" si="60"/>
        <v>44346</v>
      </c>
      <c r="AI32" s="15"/>
      <c r="AJ32" s="16">
        <f t="shared" si="16"/>
        <v>0</v>
      </c>
      <c r="AK32" s="16">
        <f t="shared" si="17"/>
        <v>0</v>
      </c>
      <c r="AL32" s="16">
        <f t="shared" si="18"/>
        <v>0</v>
      </c>
      <c r="AM32" s="16">
        <f t="shared" si="88"/>
        <v>0</v>
      </c>
      <c r="AN32" s="16">
        <f t="shared" si="61"/>
        <v>0</v>
      </c>
      <c r="AO32" s="16">
        <f t="shared" si="62"/>
        <v>0</v>
      </c>
      <c r="AP32" s="4">
        <f t="shared" si="63"/>
        <v>44377</v>
      </c>
      <c r="AQ32" s="8"/>
      <c r="AR32" s="16">
        <f t="shared" si="20"/>
        <v>0</v>
      </c>
      <c r="AS32" s="16">
        <f t="shared" si="21"/>
        <v>0</v>
      </c>
      <c r="AT32" s="16">
        <f t="shared" si="22"/>
        <v>0</v>
      </c>
      <c r="AU32" s="16">
        <f t="shared" si="89"/>
        <v>0</v>
      </c>
      <c r="AV32" s="16">
        <f t="shared" si="64"/>
        <v>0</v>
      </c>
      <c r="AW32" s="16">
        <f t="shared" si="65"/>
        <v>8</v>
      </c>
      <c r="AX32" s="4">
        <f t="shared" si="66"/>
        <v>44407</v>
      </c>
      <c r="AY32" s="8"/>
      <c r="AZ32" s="16">
        <f t="shared" si="24"/>
        <v>0</v>
      </c>
      <c r="BA32" s="16">
        <f t="shared" si="25"/>
        <v>0</v>
      </c>
      <c r="BB32" s="16">
        <f t="shared" si="26"/>
        <v>0</v>
      </c>
      <c r="BC32" s="16">
        <f t="shared" si="90"/>
        <v>0</v>
      </c>
      <c r="BD32" s="16">
        <f t="shared" si="67"/>
        <v>0</v>
      </c>
      <c r="BE32" s="16">
        <f t="shared" si="68"/>
        <v>4</v>
      </c>
      <c r="BF32" s="4">
        <f t="shared" si="69"/>
        <v>44438</v>
      </c>
      <c r="BG32" s="8"/>
      <c r="BH32" s="16">
        <f t="shared" si="28"/>
        <v>0</v>
      </c>
      <c r="BI32" s="16">
        <f t="shared" si="29"/>
        <v>0</v>
      </c>
      <c r="BJ32" s="16">
        <f t="shared" si="30"/>
        <v>0</v>
      </c>
      <c r="BK32" s="16">
        <f t="shared" si="91"/>
        <v>0</v>
      </c>
      <c r="BL32" s="16">
        <f t="shared" si="70"/>
        <v>0</v>
      </c>
      <c r="BM32" s="16">
        <f t="shared" si="71"/>
        <v>7</v>
      </c>
      <c r="BN32" s="4">
        <f t="shared" si="72"/>
        <v>44469</v>
      </c>
      <c r="BO32" s="8"/>
      <c r="BP32" s="16">
        <f t="shared" si="32"/>
        <v>0</v>
      </c>
      <c r="BQ32" s="16">
        <f t="shared" si="33"/>
        <v>0</v>
      </c>
      <c r="BR32" s="16">
        <f t="shared" si="34"/>
        <v>0</v>
      </c>
      <c r="BS32" s="16">
        <f t="shared" si="92"/>
        <v>0</v>
      </c>
      <c r="BT32" s="16">
        <f t="shared" si="73"/>
        <v>0</v>
      </c>
      <c r="BU32" s="16">
        <f t="shared" si="74"/>
        <v>8</v>
      </c>
      <c r="BV32" s="14">
        <f t="shared" si="75"/>
        <v>44499</v>
      </c>
      <c r="BW32" s="15"/>
      <c r="BX32" s="16">
        <f t="shared" si="36"/>
        <v>0</v>
      </c>
      <c r="BY32" s="16">
        <f t="shared" si="37"/>
        <v>0</v>
      </c>
      <c r="BZ32" s="16">
        <f t="shared" si="38"/>
        <v>0</v>
      </c>
      <c r="CA32" s="16">
        <f t="shared" si="93"/>
        <v>0</v>
      </c>
      <c r="CB32" s="16">
        <f t="shared" si="76"/>
        <v>0</v>
      </c>
      <c r="CC32" s="16">
        <f t="shared" si="77"/>
        <v>0</v>
      </c>
      <c r="CD32" s="4">
        <f t="shared" si="78"/>
        <v>44530</v>
      </c>
      <c r="CE32" s="8"/>
      <c r="CF32" s="16">
        <f t="shared" si="40"/>
        <v>0</v>
      </c>
      <c r="CG32" s="16">
        <f t="shared" si="41"/>
        <v>0</v>
      </c>
      <c r="CH32" s="16">
        <f t="shared" si="42"/>
        <v>0</v>
      </c>
      <c r="CI32" s="16">
        <f t="shared" si="94"/>
        <v>0</v>
      </c>
      <c r="CJ32" s="16">
        <f t="shared" si="79"/>
        <v>0</v>
      </c>
      <c r="CK32" s="16">
        <f t="shared" si="44"/>
        <v>8</v>
      </c>
      <c r="CL32" s="4">
        <f t="shared" si="80"/>
        <v>44560</v>
      </c>
      <c r="CM32" s="8"/>
      <c r="CN32" s="16">
        <f t="shared" si="45"/>
        <v>0</v>
      </c>
      <c r="CO32" s="16">
        <f t="shared" si="46"/>
        <v>0</v>
      </c>
      <c r="CP32" s="16">
        <f t="shared" si="47"/>
        <v>0</v>
      </c>
      <c r="CQ32" s="16">
        <f t="shared" si="95"/>
        <v>0</v>
      </c>
      <c r="CR32" s="16">
        <f t="shared" si="81"/>
        <v>0</v>
      </c>
      <c r="CS32" s="16">
        <f t="shared" si="82"/>
        <v>8</v>
      </c>
      <c r="CT32" s="55"/>
    </row>
    <row r="33" spans="1:98" ht="21" customHeight="1" x14ac:dyDescent="0.2">
      <c r="A33" s="55"/>
      <c r="B33" s="14">
        <f t="shared" si="49"/>
        <v>44227</v>
      </c>
      <c r="C33" s="15"/>
      <c r="D33" s="16">
        <f t="shared" si="0"/>
        <v>0</v>
      </c>
      <c r="E33" s="16">
        <f t="shared" si="1"/>
        <v>0</v>
      </c>
      <c r="F33" s="16">
        <f t="shared" si="50"/>
        <v>0</v>
      </c>
      <c r="G33" s="16">
        <f t="shared" si="84"/>
        <v>0</v>
      </c>
      <c r="H33" s="16">
        <f t="shared" si="51"/>
        <v>0</v>
      </c>
      <c r="I33" s="16">
        <f t="shared" si="83"/>
        <v>0</v>
      </c>
      <c r="J33" s="4"/>
      <c r="K33" s="8"/>
      <c r="L33" s="16">
        <f t="shared" si="3"/>
        <v>0</v>
      </c>
      <c r="M33" s="16">
        <f t="shared" si="4"/>
        <v>0</v>
      </c>
      <c r="N33" s="16">
        <f t="shared" si="5"/>
        <v>0</v>
      </c>
      <c r="O33" s="16">
        <f t="shared" si="85"/>
        <v>0</v>
      </c>
      <c r="P33" s="16">
        <f t="shared" si="53"/>
        <v>0</v>
      </c>
      <c r="Q33" s="16">
        <f t="shared" si="7"/>
        <v>0</v>
      </c>
      <c r="R33" s="4">
        <f t="shared" si="54"/>
        <v>44286</v>
      </c>
      <c r="S33" s="8"/>
      <c r="T33" s="16">
        <f t="shared" si="8"/>
        <v>0</v>
      </c>
      <c r="U33" s="16">
        <f t="shared" si="9"/>
        <v>0</v>
      </c>
      <c r="V33" s="16">
        <f t="shared" si="10"/>
        <v>0</v>
      </c>
      <c r="W33" s="16">
        <f t="shared" si="86"/>
        <v>0</v>
      </c>
      <c r="X33" s="16">
        <f t="shared" si="55"/>
        <v>0</v>
      </c>
      <c r="Y33" s="16">
        <f t="shared" si="56"/>
        <v>8</v>
      </c>
      <c r="Z33" s="4"/>
      <c r="AA33" s="8"/>
      <c r="AB33" s="16">
        <f t="shared" si="12"/>
        <v>0</v>
      </c>
      <c r="AC33" s="16">
        <f t="shared" si="13"/>
        <v>0</v>
      </c>
      <c r="AD33" s="16">
        <f t="shared" si="14"/>
        <v>0</v>
      </c>
      <c r="AE33" s="16">
        <f t="shared" si="87"/>
        <v>0</v>
      </c>
      <c r="AF33" s="16">
        <f t="shared" si="58"/>
        <v>0</v>
      </c>
      <c r="AG33" s="16">
        <f t="shared" si="59"/>
        <v>0</v>
      </c>
      <c r="AH33" s="4">
        <f>AH32+1</f>
        <v>44347</v>
      </c>
      <c r="AI33" s="8"/>
      <c r="AJ33" s="16">
        <f t="shared" si="16"/>
        <v>0</v>
      </c>
      <c r="AK33" s="16">
        <f t="shared" si="17"/>
        <v>0</v>
      </c>
      <c r="AL33" s="16">
        <f t="shared" si="18"/>
        <v>0</v>
      </c>
      <c r="AM33" s="16">
        <f t="shared" si="88"/>
        <v>0</v>
      </c>
      <c r="AN33" s="16">
        <f t="shared" si="61"/>
        <v>0</v>
      </c>
      <c r="AO33" s="16">
        <f t="shared" si="62"/>
        <v>7</v>
      </c>
      <c r="AP33" s="4"/>
      <c r="AQ33" s="8"/>
      <c r="AR33" s="16">
        <f t="shared" si="20"/>
        <v>0</v>
      </c>
      <c r="AS33" s="16">
        <f t="shared" si="21"/>
        <v>0</v>
      </c>
      <c r="AT33" s="16">
        <f t="shared" si="22"/>
        <v>0</v>
      </c>
      <c r="AU33" s="16">
        <f t="shared" si="89"/>
        <v>0</v>
      </c>
      <c r="AV33" s="16">
        <f t="shared" si="64"/>
        <v>0</v>
      </c>
      <c r="AW33" s="16">
        <f t="shared" si="65"/>
        <v>0</v>
      </c>
      <c r="AX33" s="14">
        <f t="shared" si="66"/>
        <v>44408</v>
      </c>
      <c r="AY33" s="15"/>
      <c r="AZ33" s="32">
        <f t="shared" si="24"/>
        <v>0</v>
      </c>
      <c r="BA33" s="32">
        <f t="shared" si="25"/>
        <v>0</v>
      </c>
      <c r="BB33" s="32">
        <f t="shared" si="26"/>
        <v>0</v>
      </c>
      <c r="BC33" s="16">
        <f t="shared" si="90"/>
        <v>0</v>
      </c>
      <c r="BD33" s="16">
        <f t="shared" si="67"/>
        <v>0</v>
      </c>
      <c r="BE33" s="16">
        <f t="shared" si="68"/>
        <v>0</v>
      </c>
      <c r="BF33" s="4">
        <f t="shared" si="69"/>
        <v>44439</v>
      </c>
      <c r="BG33" s="8"/>
      <c r="BH33" s="16">
        <f t="shared" si="28"/>
        <v>0</v>
      </c>
      <c r="BI33" s="16">
        <f t="shared" si="29"/>
        <v>0</v>
      </c>
      <c r="BJ33" s="16">
        <f t="shared" si="30"/>
        <v>0</v>
      </c>
      <c r="BK33" s="16">
        <f t="shared" si="91"/>
        <v>0</v>
      </c>
      <c r="BL33" s="16">
        <f t="shared" si="70"/>
        <v>0</v>
      </c>
      <c r="BM33" s="16">
        <f t="shared" si="71"/>
        <v>8</v>
      </c>
      <c r="BN33" s="4"/>
      <c r="BO33" s="8"/>
      <c r="BP33" s="16">
        <f t="shared" si="32"/>
        <v>0</v>
      </c>
      <c r="BQ33" s="16">
        <f t="shared" si="33"/>
        <v>0</v>
      </c>
      <c r="BR33" s="16">
        <f t="shared" si="34"/>
        <v>0</v>
      </c>
      <c r="BS33" s="16">
        <f t="shared" si="92"/>
        <v>0</v>
      </c>
      <c r="BT33" s="16">
        <f t="shared" si="73"/>
        <v>0</v>
      </c>
      <c r="BU33" s="16">
        <f t="shared" si="74"/>
        <v>0</v>
      </c>
      <c r="BV33" s="14">
        <f t="shared" si="75"/>
        <v>44500</v>
      </c>
      <c r="BW33" s="15"/>
      <c r="BX33" s="16">
        <f t="shared" si="36"/>
        <v>0</v>
      </c>
      <c r="BY33" s="16">
        <f t="shared" si="37"/>
        <v>0</v>
      </c>
      <c r="BZ33" s="16">
        <f t="shared" si="38"/>
        <v>0</v>
      </c>
      <c r="CA33" s="16">
        <f t="shared" si="93"/>
        <v>0</v>
      </c>
      <c r="CB33" s="16">
        <f t="shared" si="76"/>
        <v>0</v>
      </c>
      <c r="CC33" s="16">
        <f t="shared" si="77"/>
        <v>0</v>
      </c>
      <c r="CD33" s="4"/>
      <c r="CE33" s="8"/>
      <c r="CF33" s="16">
        <f t="shared" si="40"/>
        <v>0</v>
      </c>
      <c r="CG33" s="16">
        <f t="shared" si="41"/>
        <v>0</v>
      </c>
      <c r="CH33" s="16">
        <f t="shared" si="42"/>
        <v>0</v>
      </c>
      <c r="CI33" s="16">
        <f t="shared" si="94"/>
        <v>0</v>
      </c>
      <c r="CJ33" s="16">
        <f t="shared" si="79"/>
        <v>0</v>
      </c>
      <c r="CK33" s="16">
        <f t="shared" si="44"/>
        <v>0</v>
      </c>
      <c r="CL33" s="4">
        <f t="shared" si="80"/>
        <v>44561</v>
      </c>
      <c r="CM33" s="8"/>
      <c r="CN33" s="16">
        <f t="shared" si="45"/>
        <v>0</v>
      </c>
      <c r="CO33" s="16">
        <f t="shared" si="46"/>
        <v>0</v>
      </c>
      <c r="CP33" s="16">
        <f t="shared" si="47"/>
        <v>0</v>
      </c>
      <c r="CQ33" s="16">
        <f t="shared" si="95"/>
        <v>0</v>
      </c>
      <c r="CR33" s="16">
        <f t="shared" si="81"/>
        <v>0</v>
      </c>
      <c r="CS33" s="16">
        <f t="shared" si="82"/>
        <v>4</v>
      </c>
      <c r="CT33" s="55"/>
    </row>
    <row r="34" spans="1:98" ht="21" customHeight="1" x14ac:dyDescent="0.2">
      <c r="A34" s="47" t="s">
        <v>15</v>
      </c>
      <c r="B34" s="48">
        <f>H34/7</f>
        <v>0</v>
      </c>
      <c r="C34" s="47"/>
      <c r="D34" s="49">
        <f>SUM(D3:D33)</f>
        <v>0</v>
      </c>
      <c r="E34" s="49">
        <f>SUM(E3:E33)</f>
        <v>0</v>
      </c>
      <c r="F34" s="49">
        <f>SUM(F3:F33)</f>
        <v>0</v>
      </c>
      <c r="G34" s="49">
        <f>SUM(G3:G33)</f>
        <v>0</v>
      </c>
      <c r="H34" s="50">
        <f>H35+H36+H37</f>
        <v>0</v>
      </c>
      <c r="I34" s="47"/>
      <c r="J34" s="48">
        <f>P34/7</f>
        <v>0</v>
      </c>
      <c r="K34" s="47"/>
      <c r="L34" s="49">
        <f>SUM(L3:L33)</f>
        <v>0</v>
      </c>
      <c r="M34" s="49">
        <f>SUM(M3:M33)</f>
        <v>0</v>
      </c>
      <c r="N34" s="49">
        <f>SUM(N3:N33)</f>
        <v>0</v>
      </c>
      <c r="O34" s="49">
        <f>SUM(O3:O33)</f>
        <v>0</v>
      </c>
      <c r="P34" s="50">
        <f>P35+P36+P37</f>
        <v>0</v>
      </c>
      <c r="Q34" s="47"/>
      <c r="R34" s="48">
        <f>X34/7</f>
        <v>0</v>
      </c>
      <c r="S34" s="47"/>
      <c r="T34" s="49">
        <f>SUM(T3:T33)</f>
        <v>0</v>
      </c>
      <c r="U34" s="49">
        <f>SUM(U3:U33)</f>
        <v>0</v>
      </c>
      <c r="V34" s="49">
        <f>SUM(V3:V33)</f>
        <v>0</v>
      </c>
      <c r="W34" s="49">
        <f>SUM(W3:W33)</f>
        <v>0</v>
      </c>
      <c r="X34" s="50">
        <f>X35+X36+X37</f>
        <v>0</v>
      </c>
      <c r="Y34" s="47"/>
      <c r="Z34" s="48">
        <f>AF34/7</f>
        <v>0</v>
      </c>
      <c r="AA34" s="47"/>
      <c r="AB34" s="49">
        <f>SUM(AB3:AB33)</f>
        <v>0</v>
      </c>
      <c r="AC34" s="49">
        <f>SUM(AC3:AC33)</f>
        <v>0</v>
      </c>
      <c r="AD34" s="49">
        <f>SUM(AD3:AD33)</f>
        <v>0</v>
      </c>
      <c r="AE34" s="49">
        <f>SUM(AE3:AE33)</f>
        <v>0</v>
      </c>
      <c r="AF34" s="50">
        <f>AF35+AF36+AF37</f>
        <v>0</v>
      </c>
      <c r="AG34" s="47"/>
      <c r="AH34" s="48">
        <f>AN34/7</f>
        <v>0</v>
      </c>
      <c r="AI34" s="47"/>
      <c r="AJ34" s="49">
        <f>SUM(AJ3:AJ33)</f>
        <v>0</v>
      </c>
      <c r="AK34" s="49">
        <f>SUM(AK3:AK33)</f>
        <v>0</v>
      </c>
      <c r="AL34" s="49">
        <f>SUM(AL3:AL33)</f>
        <v>0</v>
      </c>
      <c r="AM34" s="49">
        <f>SUM(AM3:AM33)</f>
        <v>0</v>
      </c>
      <c r="AN34" s="50">
        <f>AN35+AN36+AN37</f>
        <v>0</v>
      </c>
      <c r="AO34" s="47"/>
      <c r="AP34" s="48">
        <f>AV34/7</f>
        <v>0</v>
      </c>
      <c r="AQ34" s="47"/>
      <c r="AR34" s="49">
        <f>SUM(AR3:AR33)</f>
        <v>0</v>
      </c>
      <c r="AS34" s="49">
        <f>SUM(AS3:AS33)</f>
        <v>0</v>
      </c>
      <c r="AT34" s="49">
        <f>SUM(AT3:AT33)</f>
        <v>0</v>
      </c>
      <c r="AU34" s="49">
        <f>SUM(AU3:AU33)</f>
        <v>0</v>
      </c>
      <c r="AV34" s="50">
        <f>AV35+AV36+AV37</f>
        <v>0</v>
      </c>
      <c r="AW34" s="47"/>
      <c r="AX34" s="48">
        <f>BD34/7</f>
        <v>0</v>
      </c>
      <c r="AY34" s="47"/>
      <c r="AZ34" s="49">
        <f>SUM(AZ3:AZ33)</f>
        <v>0</v>
      </c>
      <c r="BA34" s="49">
        <f>SUM(BA3:BA33)</f>
        <v>0</v>
      </c>
      <c r="BB34" s="49">
        <f>SUM(BB3:BB33)</f>
        <v>0</v>
      </c>
      <c r="BC34" s="49">
        <f>SUM(BC3:BC33)</f>
        <v>0</v>
      </c>
      <c r="BD34" s="50">
        <f>BD35+BD36+BD37</f>
        <v>0</v>
      </c>
      <c r="BE34" s="47"/>
      <c r="BF34" s="48">
        <f>BL34/7</f>
        <v>0</v>
      </c>
      <c r="BG34" s="47"/>
      <c r="BH34" s="49">
        <f>SUM(BH3:BH33)</f>
        <v>0</v>
      </c>
      <c r="BI34" s="49">
        <f>SUM(BI3:BI33)</f>
        <v>0</v>
      </c>
      <c r="BJ34" s="49">
        <f>SUM(BJ3:BJ33)</f>
        <v>0</v>
      </c>
      <c r="BK34" s="49">
        <f>SUM(BK3:BK33)</f>
        <v>0</v>
      </c>
      <c r="BL34" s="50">
        <f>BL35+BL36+BL37</f>
        <v>0</v>
      </c>
      <c r="BM34" s="47"/>
      <c r="BN34" s="48">
        <f>BT34/7</f>
        <v>0</v>
      </c>
      <c r="BO34" s="47"/>
      <c r="BP34" s="49">
        <f>SUM(BP3:BP33)</f>
        <v>0</v>
      </c>
      <c r="BQ34" s="49">
        <f>SUM(BQ3:BQ33)</f>
        <v>0</v>
      </c>
      <c r="BR34" s="49">
        <f>SUM(BR3:BR33)</f>
        <v>0</v>
      </c>
      <c r="BS34" s="49">
        <f>SUM(BS3:BS33)</f>
        <v>0</v>
      </c>
      <c r="BT34" s="50">
        <f>BT35+BT36+BT37</f>
        <v>0</v>
      </c>
      <c r="BU34" s="47"/>
      <c r="BV34" s="48">
        <f>CB34/7</f>
        <v>0</v>
      </c>
      <c r="BW34" s="47"/>
      <c r="BX34" s="49">
        <f>SUM(BX3:BX33)</f>
        <v>0</v>
      </c>
      <c r="BY34" s="49">
        <f>SUM(BY3:BY33)</f>
        <v>0</v>
      </c>
      <c r="BZ34" s="49">
        <f>SUM(BZ3:BZ33)</f>
        <v>0</v>
      </c>
      <c r="CA34" s="49">
        <f>SUM(CA3:CA33)</f>
        <v>0</v>
      </c>
      <c r="CB34" s="50">
        <f>CB35+CB36+CB37</f>
        <v>0</v>
      </c>
      <c r="CC34" s="47"/>
      <c r="CD34" s="48">
        <f>CJ34/7</f>
        <v>0</v>
      </c>
      <c r="CE34" s="47"/>
      <c r="CF34" s="49">
        <f>SUM(CF3:CF33)</f>
        <v>0</v>
      </c>
      <c r="CG34" s="49">
        <f>SUM(CG3:CG33)</f>
        <v>0</v>
      </c>
      <c r="CH34" s="49">
        <f>SUM(CH3:CH33)</f>
        <v>0</v>
      </c>
      <c r="CI34" s="49">
        <f>SUM(CI3:CI33)</f>
        <v>0</v>
      </c>
      <c r="CJ34" s="50">
        <f>CJ35+CJ36+CJ37</f>
        <v>0</v>
      </c>
      <c r="CK34" s="47"/>
      <c r="CL34" s="48">
        <f>CR34/7</f>
        <v>0</v>
      </c>
      <c r="CM34" s="47"/>
      <c r="CN34" s="49">
        <f>SUM(CN3:CN33)</f>
        <v>0</v>
      </c>
      <c r="CO34" s="49">
        <f>SUM(CO3:CO33)</f>
        <v>0</v>
      </c>
      <c r="CP34" s="49">
        <f>SUM(CP3:CP33)</f>
        <v>0</v>
      </c>
      <c r="CQ34" s="49">
        <f>SUM(CQ3:CQ33)</f>
        <v>0</v>
      </c>
      <c r="CR34" s="50">
        <f>CR35+CR36+CR37</f>
        <v>0</v>
      </c>
      <c r="CT34" s="55"/>
    </row>
    <row r="35" spans="1:98" ht="21" customHeight="1" x14ac:dyDescent="0.2">
      <c r="A35" s="38" t="s">
        <v>16</v>
      </c>
      <c r="B35" s="51">
        <f>H35/7</f>
        <v>0</v>
      </c>
      <c r="C35" s="38"/>
      <c r="D35" s="44"/>
      <c r="E35" s="44"/>
      <c r="F35" s="44"/>
      <c r="G35" s="44"/>
      <c r="H35" s="52">
        <f>D34</f>
        <v>0</v>
      </c>
      <c r="I35" s="38"/>
      <c r="J35" s="51">
        <f>P35/7</f>
        <v>0</v>
      </c>
      <c r="K35" s="38"/>
      <c r="L35" s="44"/>
      <c r="M35" s="44"/>
      <c r="N35" s="44"/>
      <c r="O35" s="44"/>
      <c r="P35" s="52">
        <f>L34</f>
        <v>0</v>
      </c>
      <c r="Q35" s="38"/>
      <c r="R35" s="51">
        <f>X35/7</f>
        <v>0</v>
      </c>
      <c r="S35" s="38"/>
      <c r="T35" s="44"/>
      <c r="U35" s="44"/>
      <c r="V35" s="44"/>
      <c r="W35" s="44"/>
      <c r="X35" s="52">
        <f>T34</f>
        <v>0</v>
      </c>
      <c r="Y35" s="38"/>
      <c r="Z35" s="51">
        <f>AF35/7</f>
        <v>0</v>
      </c>
      <c r="AA35" s="38"/>
      <c r="AB35" s="44"/>
      <c r="AC35" s="44"/>
      <c r="AD35" s="44"/>
      <c r="AE35" s="44"/>
      <c r="AF35" s="52">
        <f>AB34</f>
        <v>0</v>
      </c>
      <c r="AG35" s="38"/>
      <c r="AH35" s="51">
        <f>AN35/7</f>
        <v>0</v>
      </c>
      <c r="AI35" s="38"/>
      <c r="AJ35" s="44"/>
      <c r="AK35" s="44"/>
      <c r="AL35" s="44"/>
      <c r="AM35" s="44"/>
      <c r="AN35" s="52">
        <f>AJ34</f>
        <v>0</v>
      </c>
      <c r="AO35" s="38"/>
      <c r="AP35" s="51">
        <f>AV35/7</f>
        <v>0</v>
      </c>
      <c r="AQ35" s="38"/>
      <c r="AR35" s="44"/>
      <c r="AS35" s="44"/>
      <c r="AT35" s="44"/>
      <c r="AU35" s="44"/>
      <c r="AV35" s="52">
        <f>AR34</f>
        <v>0</v>
      </c>
      <c r="AW35" s="38"/>
      <c r="AX35" s="51">
        <f>BD35/7</f>
        <v>0</v>
      </c>
      <c r="AY35" s="38"/>
      <c r="AZ35" s="44"/>
      <c r="BA35" s="44"/>
      <c r="BB35" s="44"/>
      <c r="BC35" s="44"/>
      <c r="BD35" s="52">
        <f>AZ34</f>
        <v>0</v>
      </c>
      <c r="BE35" s="38"/>
      <c r="BF35" s="51">
        <f>BL35/7</f>
        <v>0</v>
      </c>
      <c r="BG35" s="38"/>
      <c r="BH35" s="44"/>
      <c r="BI35" s="44"/>
      <c r="BJ35" s="44"/>
      <c r="BK35" s="44"/>
      <c r="BL35" s="52">
        <f>BH34</f>
        <v>0</v>
      </c>
      <c r="BM35" s="51"/>
      <c r="BN35" s="51">
        <f>BT35/7</f>
        <v>0</v>
      </c>
      <c r="BO35" s="38"/>
      <c r="BP35" s="44"/>
      <c r="BQ35" s="44"/>
      <c r="BR35" s="44"/>
      <c r="BS35" s="44"/>
      <c r="BT35" s="52">
        <f>BP34</f>
        <v>0</v>
      </c>
      <c r="BU35" s="38"/>
      <c r="BV35" s="51">
        <f>CB35/7</f>
        <v>0</v>
      </c>
      <c r="BW35" s="38"/>
      <c r="BX35" s="44"/>
      <c r="BY35" s="44"/>
      <c r="BZ35" s="44"/>
      <c r="CA35" s="44"/>
      <c r="CB35" s="52">
        <f>BX34</f>
        <v>0</v>
      </c>
      <c r="CC35" s="38"/>
      <c r="CD35" s="51">
        <f>CJ35/7</f>
        <v>0</v>
      </c>
      <c r="CE35" s="38"/>
      <c r="CF35" s="44"/>
      <c r="CG35" s="44"/>
      <c r="CH35" s="44"/>
      <c r="CI35" s="44"/>
      <c r="CJ35" s="52">
        <f>CF34</f>
        <v>0</v>
      </c>
      <c r="CK35" s="38"/>
      <c r="CL35" s="51">
        <f>CR35/7</f>
        <v>0</v>
      </c>
      <c r="CM35" s="38"/>
      <c r="CN35" s="44"/>
      <c r="CO35" s="44"/>
      <c r="CP35" s="44"/>
      <c r="CQ35" s="44"/>
      <c r="CR35" s="52">
        <f>CN34</f>
        <v>0</v>
      </c>
      <c r="CT35" s="55"/>
    </row>
    <row r="36" spans="1:98" ht="21" customHeight="1" x14ac:dyDescent="0.2">
      <c r="A36" s="39" t="s">
        <v>17</v>
      </c>
      <c r="B36" s="53">
        <f>H36/7</f>
        <v>0</v>
      </c>
      <c r="C36" s="39"/>
      <c r="D36" s="39"/>
      <c r="E36" s="39"/>
      <c r="F36" s="39"/>
      <c r="G36" s="39"/>
      <c r="H36" s="54">
        <f>E34</f>
        <v>0</v>
      </c>
      <c r="I36" s="39"/>
      <c r="J36" s="53">
        <f>P36/7</f>
        <v>0</v>
      </c>
      <c r="K36" s="39"/>
      <c r="L36" s="39"/>
      <c r="M36" s="39"/>
      <c r="N36" s="39"/>
      <c r="O36" s="39"/>
      <c r="P36" s="54">
        <f>M34</f>
        <v>0</v>
      </c>
      <c r="Q36" s="39"/>
      <c r="R36" s="53">
        <f>X36/7</f>
        <v>0</v>
      </c>
      <c r="S36" s="39"/>
      <c r="T36" s="39"/>
      <c r="U36" s="39"/>
      <c r="V36" s="39"/>
      <c r="W36" s="39"/>
      <c r="X36" s="54">
        <f>U34</f>
        <v>0</v>
      </c>
      <c r="Y36" s="39"/>
      <c r="Z36" s="53">
        <f>AF36/7</f>
        <v>0</v>
      </c>
      <c r="AA36" s="39"/>
      <c r="AB36" s="39"/>
      <c r="AC36" s="39"/>
      <c r="AD36" s="39"/>
      <c r="AE36" s="39"/>
      <c r="AF36" s="54">
        <f>AC34</f>
        <v>0</v>
      </c>
      <c r="AG36" s="39"/>
      <c r="AH36" s="53">
        <f>AN36/7</f>
        <v>0</v>
      </c>
      <c r="AI36" s="39"/>
      <c r="AJ36" s="39"/>
      <c r="AK36" s="39"/>
      <c r="AL36" s="39"/>
      <c r="AM36" s="39"/>
      <c r="AN36" s="54">
        <f>AK34</f>
        <v>0</v>
      </c>
      <c r="AO36" s="39"/>
      <c r="AP36" s="53">
        <f>AV36/7</f>
        <v>0</v>
      </c>
      <c r="AQ36" s="39"/>
      <c r="AR36" s="39"/>
      <c r="AS36" s="39"/>
      <c r="AT36" s="39"/>
      <c r="AU36" s="39"/>
      <c r="AV36" s="54">
        <f>AS34</f>
        <v>0</v>
      </c>
      <c r="AW36" s="39"/>
      <c r="AX36" s="53">
        <f>BD36/7</f>
        <v>0</v>
      </c>
      <c r="AY36" s="39"/>
      <c r="AZ36" s="39"/>
      <c r="BA36" s="39"/>
      <c r="BB36" s="39"/>
      <c r="BC36" s="39"/>
      <c r="BD36" s="54">
        <f>BA34</f>
        <v>0</v>
      </c>
      <c r="BE36" s="39"/>
      <c r="BF36" s="53">
        <f>BL36/7</f>
        <v>0</v>
      </c>
      <c r="BG36" s="39"/>
      <c r="BH36" s="39"/>
      <c r="BI36" s="39"/>
      <c r="BJ36" s="39"/>
      <c r="BK36" s="39"/>
      <c r="BL36" s="54">
        <f>BI34</f>
        <v>0</v>
      </c>
      <c r="BM36" s="39"/>
      <c r="BN36" s="53">
        <f>BT36/7</f>
        <v>0</v>
      </c>
      <c r="BO36" s="39"/>
      <c r="BP36" s="39"/>
      <c r="BQ36" s="39"/>
      <c r="BR36" s="39"/>
      <c r="BS36" s="39"/>
      <c r="BT36" s="54">
        <f>BQ34</f>
        <v>0</v>
      </c>
      <c r="BU36" s="39"/>
      <c r="BV36" s="53">
        <f>CB36/7</f>
        <v>0</v>
      </c>
      <c r="BW36" s="39"/>
      <c r="BX36" s="39"/>
      <c r="BY36" s="39"/>
      <c r="BZ36" s="39"/>
      <c r="CA36" s="39"/>
      <c r="CB36" s="54">
        <f>BY34</f>
        <v>0</v>
      </c>
      <c r="CC36" s="39"/>
      <c r="CD36" s="53">
        <f>CJ36/7</f>
        <v>0</v>
      </c>
      <c r="CE36" s="39"/>
      <c r="CF36" s="39"/>
      <c r="CG36" s="39"/>
      <c r="CH36" s="39"/>
      <c r="CI36" s="39"/>
      <c r="CJ36" s="54">
        <f>CG34</f>
        <v>0</v>
      </c>
      <c r="CK36" s="39"/>
      <c r="CL36" s="53">
        <f>CR36/7</f>
        <v>0</v>
      </c>
      <c r="CM36" s="39"/>
      <c r="CN36" s="39"/>
      <c r="CO36" s="39"/>
      <c r="CP36" s="39"/>
      <c r="CQ36" s="39"/>
      <c r="CR36" s="54">
        <f>CO34</f>
        <v>0</v>
      </c>
      <c r="CT36" s="55"/>
    </row>
    <row r="37" spans="1:98" ht="21" customHeight="1" x14ac:dyDescent="0.2">
      <c r="A37" s="40" t="s">
        <v>36</v>
      </c>
      <c r="B37" s="3">
        <f>H37/7</f>
        <v>0</v>
      </c>
      <c r="C37" s="16"/>
      <c r="D37" s="16"/>
      <c r="E37" s="16"/>
      <c r="F37" s="16"/>
      <c r="G37" s="16"/>
      <c r="H37" s="18">
        <f>G34</f>
        <v>0</v>
      </c>
      <c r="I37" s="16"/>
      <c r="J37" s="3">
        <f>P37/7</f>
        <v>0</v>
      </c>
      <c r="K37" s="16"/>
      <c r="L37" s="16"/>
      <c r="M37" s="16"/>
      <c r="N37" s="16"/>
      <c r="O37" s="16"/>
      <c r="P37" s="18">
        <f>O34</f>
        <v>0</v>
      </c>
      <c r="Q37" s="16"/>
      <c r="R37" s="3">
        <f>X37/7</f>
        <v>0</v>
      </c>
      <c r="S37" s="16"/>
      <c r="T37" s="16"/>
      <c r="U37" s="16"/>
      <c r="V37" s="16"/>
      <c r="W37" s="16"/>
      <c r="X37" s="18">
        <f>W34</f>
        <v>0</v>
      </c>
      <c r="Y37" s="16"/>
      <c r="Z37" s="3">
        <f>AF37/7</f>
        <v>0</v>
      </c>
      <c r="AA37" s="16"/>
      <c r="AB37" s="16"/>
      <c r="AC37" s="16"/>
      <c r="AD37" s="16"/>
      <c r="AE37" s="16"/>
      <c r="AF37" s="18">
        <f>AE34</f>
        <v>0</v>
      </c>
      <c r="AG37" s="16"/>
      <c r="AH37" s="3">
        <f>AN37/7</f>
        <v>0</v>
      </c>
      <c r="AI37" s="16"/>
      <c r="AJ37" s="16"/>
      <c r="AK37" s="16"/>
      <c r="AL37" s="16"/>
      <c r="AM37" s="16"/>
      <c r="AN37" s="18">
        <f>AM34</f>
        <v>0</v>
      </c>
      <c r="AO37" s="16"/>
      <c r="AP37" s="3">
        <f>AV37/7</f>
        <v>0</v>
      </c>
      <c r="AQ37" s="16"/>
      <c r="AR37" s="16"/>
      <c r="AS37" s="16"/>
      <c r="AT37" s="16"/>
      <c r="AU37" s="16"/>
      <c r="AV37" s="18">
        <f>AU34</f>
        <v>0</v>
      </c>
      <c r="AW37" s="16"/>
      <c r="AX37" s="3">
        <f>BD37/7</f>
        <v>0</v>
      </c>
      <c r="AY37" s="16"/>
      <c r="AZ37" s="16"/>
      <c r="BA37" s="16"/>
      <c r="BB37" s="16"/>
      <c r="BC37" s="16"/>
      <c r="BD37" s="18">
        <f>BC34</f>
        <v>0</v>
      </c>
      <c r="BE37" s="16"/>
      <c r="BF37" s="3">
        <f>BL37/7</f>
        <v>0</v>
      </c>
      <c r="BG37" s="16"/>
      <c r="BH37" s="16"/>
      <c r="BI37" s="16"/>
      <c r="BJ37" s="16"/>
      <c r="BK37" s="16"/>
      <c r="BL37" s="18">
        <f>BK34</f>
        <v>0</v>
      </c>
      <c r="BM37" s="16"/>
      <c r="BN37" s="3">
        <f>BT37/7</f>
        <v>0</v>
      </c>
      <c r="BO37" s="16"/>
      <c r="BP37" s="16"/>
      <c r="BQ37" s="16"/>
      <c r="BR37" s="16"/>
      <c r="BS37" s="16"/>
      <c r="BT37" s="18">
        <f>BS34</f>
        <v>0</v>
      </c>
      <c r="BU37" s="16"/>
      <c r="BV37" s="3">
        <f>CB37/7</f>
        <v>0</v>
      </c>
      <c r="BW37" s="16"/>
      <c r="BX37" s="16"/>
      <c r="BY37" s="16"/>
      <c r="BZ37" s="16"/>
      <c r="CA37" s="16"/>
      <c r="CB37" s="18">
        <f>CA34</f>
        <v>0</v>
      </c>
      <c r="CC37" s="16"/>
      <c r="CD37" s="3">
        <f>CJ37/7</f>
        <v>0</v>
      </c>
      <c r="CE37" s="16"/>
      <c r="CF37" s="16"/>
      <c r="CG37" s="16"/>
      <c r="CH37" s="16"/>
      <c r="CI37" s="16"/>
      <c r="CJ37" s="18">
        <f>CI34</f>
        <v>0</v>
      </c>
      <c r="CK37" s="16"/>
      <c r="CL37" s="3">
        <f>CR37/7</f>
        <v>0</v>
      </c>
      <c r="CM37" s="16"/>
      <c r="CN37" s="16"/>
      <c r="CO37" s="16"/>
      <c r="CP37" s="16"/>
      <c r="CQ37" s="16"/>
      <c r="CR37" s="18">
        <f>CQ34</f>
        <v>0</v>
      </c>
      <c r="CT37" s="55"/>
    </row>
    <row r="38" spans="1:98" ht="6" customHeight="1" x14ac:dyDescent="0.2">
      <c r="A38" s="55"/>
      <c r="B38" s="56"/>
      <c r="C38" s="55"/>
      <c r="D38" s="55"/>
      <c r="E38" s="55"/>
      <c r="F38" s="55"/>
      <c r="G38" s="55"/>
      <c r="H38" s="55"/>
      <c r="I38" s="55"/>
      <c r="J38" s="56"/>
      <c r="K38" s="55"/>
      <c r="L38" s="55"/>
      <c r="M38" s="55"/>
      <c r="N38" s="55"/>
      <c r="O38" s="55"/>
      <c r="P38" s="55"/>
      <c r="Q38" s="55"/>
      <c r="R38" s="56"/>
      <c r="S38" s="55"/>
      <c r="T38" s="55"/>
      <c r="U38" s="55"/>
      <c r="V38" s="55"/>
      <c r="W38" s="55"/>
      <c r="X38" s="55"/>
      <c r="Y38" s="55"/>
      <c r="Z38" s="56"/>
      <c r="AA38" s="55"/>
      <c r="AB38" s="55"/>
      <c r="AC38" s="55"/>
      <c r="AD38" s="55"/>
      <c r="AE38" s="55"/>
      <c r="AF38" s="55"/>
      <c r="AG38" s="55"/>
      <c r="AH38" s="56"/>
      <c r="AI38" s="55"/>
      <c r="AN38" s="55"/>
      <c r="AO38" s="55"/>
      <c r="AP38" s="56"/>
      <c r="AQ38" s="55"/>
      <c r="AV38" s="55"/>
      <c r="AW38" s="55"/>
      <c r="AX38" s="56"/>
      <c r="AY38" s="55">
        <v>30</v>
      </c>
      <c r="AZ38" s="55"/>
      <c r="BA38" s="55"/>
      <c r="BB38" s="55"/>
      <c r="BC38" s="55"/>
      <c r="BD38" s="55"/>
      <c r="BE38" s="55"/>
      <c r="BF38" s="56"/>
      <c r="BG38" s="55"/>
      <c r="BH38" s="55"/>
      <c r="BI38" s="55"/>
      <c r="BJ38" s="55"/>
      <c r="BK38" s="55"/>
      <c r="BL38" s="55"/>
      <c r="BM38" s="55"/>
      <c r="BN38" s="56"/>
      <c r="BO38" s="55"/>
      <c r="BP38" s="55"/>
      <c r="BQ38" s="55"/>
      <c r="BR38" s="55"/>
      <c r="BS38" s="55"/>
      <c r="BT38" s="55"/>
      <c r="BU38" s="55"/>
      <c r="BV38" s="56"/>
      <c r="BW38" s="55"/>
      <c r="BX38" s="55"/>
      <c r="BY38" s="55"/>
      <c r="BZ38" s="55"/>
      <c r="CA38" s="55"/>
      <c r="CB38" s="55"/>
      <c r="CC38" s="55"/>
      <c r="CD38" s="56"/>
      <c r="CE38" s="55"/>
      <c r="CF38" s="55"/>
      <c r="CG38" s="55"/>
      <c r="CH38" s="55"/>
      <c r="CI38" s="55"/>
      <c r="CJ38" s="55"/>
      <c r="CK38" s="55"/>
      <c r="CL38" s="56"/>
      <c r="CM38" s="55"/>
      <c r="CN38" s="55"/>
      <c r="CO38" s="55"/>
      <c r="CP38" s="55"/>
      <c r="CQ38" s="55"/>
      <c r="CR38" s="55"/>
      <c r="CT38" s="55"/>
    </row>
    <row r="39" spans="1:98" ht="15" customHeight="1" x14ac:dyDescent="0.2">
      <c r="A39" s="55"/>
      <c r="B39" s="56"/>
      <c r="C39" s="55"/>
      <c r="D39" s="55"/>
      <c r="E39" s="55"/>
      <c r="F39" s="55"/>
      <c r="G39" s="55"/>
      <c r="H39" s="55"/>
      <c r="I39" s="55"/>
      <c r="J39" s="56"/>
      <c r="K39" s="145" t="s">
        <v>37</v>
      </c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7"/>
      <c r="AA39" s="55"/>
      <c r="AB39" s="55"/>
      <c r="AC39" s="55"/>
      <c r="AD39" s="55"/>
      <c r="AE39" s="55"/>
      <c r="AF39" s="59"/>
      <c r="AG39" s="59"/>
      <c r="AH39" s="60"/>
      <c r="AI39" s="59"/>
      <c r="AJ39" s="61"/>
      <c r="AK39" s="61"/>
      <c r="AL39" s="61"/>
      <c r="AM39" s="61"/>
      <c r="AN39" s="59"/>
      <c r="AO39" s="59"/>
      <c r="AP39" s="60"/>
      <c r="AQ39" s="59"/>
      <c r="AV39" s="145" t="s">
        <v>17</v>
      </c>
      <c r="AW39" s="146"/>
      <c r="AX39" s="146"/>
      <c r="AY39" s="146"/>
      <c r="AZ39" s="146"/>
      <c r="BA39" s="146"/>
      <c r="BB39" s="146"/>
      <c r="BC39" s="146"/>
      <c r="BD39" s="146"/>
      <c r="BE39" s="146"/>
      <c r="BF39" s="147"/>
      <c r="BG39" s="55"/>
      <c r="BH39" s="55"/>
      <c r="BI39" s="55"/>
      <c r="BJ39" s="55"/>
      <c r="BK39" s="55"/>
      <c r="BL39" s="55"/>
      <c r="BM39" s="55"/>
      <c r="BN39" s="56"/>
      <c r="BO39" s="55"/>
      <c r="BP39" s="55"/>
      <c r="BQ39" s="55"/>
      <c r="BR39" s="55"/>
      <c r="BS39" s="55"/>
      <c r="BT39" s="55"/>
      <c r="BU39" s="55"/>
      <c r="BV39" s="56"/>
      <c r="BW39" s="55"/>
      <c r="BX39" s="55"/>
      <c r="BY39" s="55"/>
      <c r="BZ39" s="55"/>
      <c r="CA39" s="55"/>
      <c r="CB39" s="55"/>
      <c r="CC39" s="55"/>
      <c r="CD39" s="56"/>
      <c r="CE39" s="55"/>
      <c r="CF39" s="55"/>
      <c r="CG39" s="55"/>
      <c r="CH39" s="55"/>
      <c r="CI39" s="55"/>
      <c r="CJ39" s="55"/>
      <c r="CK39" s="55"/>
      <c r="CL39" s="56"/>
      <c r="CM39" s="55"/>
      <c r="CN39" s="55"/>
      <c r="CO39" s="55"/>
      <c r="CP39" s="55"/>
      <c r="CQ39" s="55"/>
      <c r="CR39" s="55"/>
      <c r="CT39" s="55"/>
    </row>
    <row r="40" spans="1:98" ht="21" customHeight="1" x14ac:dyDescent="0.2">
      <c r="A40" s="139" t="s">
        <v>18</v>
      </c>
      <c r="B40" s="40" t="s">
        <v>19</v>
      </c>
      <c r="C40" s="57">
        <v>7</v>
      </c>
      <c r="D40" s="55"/>
      <c r="E40" s="55"/>
      <c r="F40" s="55"/>
      <c r="G40" s="55"/>
      <c r="H40" s="55"/>
      <c r="I40" s="55"/>
      <c r="J40" s="55"/>
      <c r="K40" s="140" t="s">
        <v>38</v>
      </c>
      <c r="L40" s="141"/>
      <c r="M40" s="141"/>
      <c r="N40" s="141"/>
      <c r="O40" s="141"/>
      <c r="P40" s="141"/>
      <c r="Q40" s="141"/>
      <c r="R40" s="141"/>
      <c r="S40" s="142"/>
      <c r="T40" s="47"/>
      <c r="U40" s="47"/>
      <c r="V40" s="47"/>
      <c r="W40" s="47"/>
      <c r="X40" s="50">
        <f>H34+P34+X34+AF34+AN34+AV34+BD34+BL34+BT34+CB34+CJ34+CR34</f>
        <v>0</v>
      </c>
      <c r="Y40" s="47"/>
      <c r="Z40" s="48">
        <f>B34+J34+R34+Z34+AH34+AP34+AX34+BF34+BN34+BV34+CD34+CL34</f>
        <v>0</v>
      </c>
      <c r="AA40" s="55"/>
      <c r="AB40" s="55"/>
      <c r="AC40" s="55"/>
      <c r="AD40" s="55"/>
      <c r="AE40" s="55"/>
      <c r="AF40" s="143"/>
      <c r="AG40" s="143"/>
      <c r="AH40" s="143"/>
      <c r="AI40" s="143"/>
      <c r="AJ40" s="61"/>
      <c r="AK40" s="61"/>
      <c r="AL40" s="61"/>
      <c r="AM40" s="61"/>
      <c r="AN40" s="62">
        <f>'2020'!AW38</f>
        <v>0</v>
      </c>
      <c r="AO40" s="61"/>
      <c r="AP40" s="63">
        <f>'2020'!AY38</f>
        <v>0</v>
      </c>
      <c r="AQ40" s="59"/>
      <c r="AV40" s="144" t="s">
        <v>38</v>
      </c>
      <c r="AW40" s="144"/>
      <c r="AX40" s="144"/>
      <c r="AY40" s="144"/>
      <c r="AZ40" s="47"/>
      <c r="BA40" s="47"/>
      <c r="BB40" s="48"/>
      <c r="BC40" s="48"/>
      <c r="BD40" s="50">
        <f>X40+AN40</f>
        <v>0</v>
      </c>
      <c r="BE40" s="47"/>
      <c r="BF40" s="48">
        <f>Z40+AP40</f>
        <v>0</v>
      </c>
      <c r="BG40" s="55"/>
      <c r="BH40" s="55"/>
      <c r="BI40" s="55"/>
      <c r="BJ40" s="55"/>
      <c r="BK40" s="55"/>
      <c r="BL40" s="55"/>
      <c r="BM40" s="55"/>
      <c r="BN40" s="55"/>
      <c r="BO40" s="145" t="s">
        <v>22</v>
      </c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7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T40" s="55"/>
    </row>
    <row r="41" spans="1:98" ht="21" customHeight="1" x14ac:dyDescent="0.2">
      <c r="A41" s="139"/>
      <c r="B41" s="40" t="s">
        <v>23</v>
      </c>
      <c r="C41" s="57">
        <v>8</v>
      </c>
      <c r="D41" s="55"/>
      <c r="E41" s="55"/>
      <c r="F41" s="55"/>
      <c r="G41" s="55"/>
      <c r="H41" s="55"/>
      <c r="I41" s="55"/>
      <c r="J41" s="55"/>
      <c r="K41" s="121" t="s">
        <v>16</v>
      </c>
      <c r="L41" s="122"/>
      <c r="M41" s="122"/>
      <c r="N41" s="122"/>
      <c r="O41" s="122"/>
      <c r="P41" s="122"/>
      <c r="Q41" s="122"/>
      <c r="R41" s="122"/>
      <c r="S41" s="123"/>
      <c r="T41" s="12"/>
      <c r="U41" s="12"/>
      <c r="V41" s="12"/>
      <c r="W41" s="12"/>
      <c r="X41" s="31">
        <f>H35+P35+X35+AF35+AN35+AV35+BD35+BL35+BT35+CB35+CJ35+CR35</f>
        <v>0</v>
      </c>
      <c r="Y41" s="12"/>
      <c r="Z41" s="6">
        <f>B35+J35+R35+Z35+AH35+AP35+AX35+BF35+BN35+BV35+CD35+CL35</f>
        <v>0</v>
      </c>
      <c r="AA41" s="55"/>
      <c r="AB41" s="55"/>
      <c r="AC41" s="55"/>
      <c r="AD41" s="55"/>
      <c r="AE41" s="55"/>
      <c r="AF41" s="59"/>
      <c r="AG41" s="59"/>
      <c r="AH41" s="59"/>
      <c r="AI41" s="59"/>
      <c r="AJ41" s="61"/>
      <c r="AK41" s="61"/>
      <c r="AL41" s="64"/>
      <c r="AM41" s="64"/>
      <c r="AN41" s="62">
        <f>'2020'!AW39</f>
        <v>0</v>
      </c>
      <c r="AO41" s="61"/>
      <c r="AP41" s="63">
        <f>'2020'!AY39</f>
        <v>0</v>
      </c>
      <c r="AQ41" s="59"/>
      <c r="AV41" s="154" t="s">
        <v>16</v>
      </c>
      <c r="AW41" s="154"/>
      <c r="AX41" s="154"/>
      <c r="AY41" s="154"/>
      <c r="AZ41" s="12"/>
      <c r="BA41" s="12"/>
      <c r="BB41" s="6"/>
      <c r="BC41" s="6"/>
      <c r="BD41" s="31">
        <f>X41+AN41</f>
        <v>0</v>
      </c>
      <c r="BE41" s="12"/>
      <c r="BF41" s="6">
        <f>Z41+AP41</f>
        <v>0</v>
      </c>
      <c r="BG41" s="55"/>
      <c r="BH41" s="55"/>
      <c r="BI41" s="55"/>
      <c r="BJ41" s="55"/>
      <c r="BK41" s="55"/>
      <c r="BL41" s="55"/>
      <c r="BM41" s="55"/>
      <c r="BN41" s="55"/>
      <c r="BO41" s="12" t="s">
        <v>24</v>
      </c>
      <c r="BP41" s="12"/>
      <c r="BQ41" s="12"/>
      <c r="BR41" s="12"/>
      <c r="BS41" s="12"/>
      <c r="BT41" s="124" t="s">
        <v>25</v>
      </c>
      <c r="BU41" s="124"/>
      <c r="BV41" s="124"/>
      <c r="BW41" s="124"/>
      <c r="BX41" s="124"/>
      <c r="BY41" s="124"/>
      <c r="BZ41" s="124"/>
      <c r="CA41" s="124"/>
      <c r="CB41" s="124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T41" s="55"/>
    </row>
    <row r="42" spans="1:98" ht="21" customHeight="1" x14ac:dyDescent="0.2">
      <c r="A42" s="139"/>
      <c r="B42" s="40" t="s">
        <v>26</v>
      </c>
      <c r="C42" s="57">
        <v>8</v>
      </c>
      <c r="D42" s="55"/>
      <c r="E42" s="55"/>
      <c r="F42" s="55"/>
      <c r="G42" s="55"/>
      <c r="H42" s="55"/>
      <c r="I42" s="55"/>
      <c r="J42" s="55"/>
      <c r="K42" s="148" t="s">
        <v>17</v>
      </c>
      <c r="L42" s="149"/>
      <c r="M42" s="149"/>
      <c r="N42" s="149"/>
      <c r="O42" s="149"/>
      <c r="P42" s="149"/>
      <c r="Q42" s="149"/>
      <c r="R42" s="149"/>
      <c r="S42" s="150"/>
      <c r="T42" s="13"/>
      <c r="U42" s="13"/>
      <c r="V42" s="13"/>
      <c r="W42" s="13"/>
      <c r="X42" s="29">
        <f>H36+P36+X36+AF36+AN36+AV36+BD36+BL36+BT36+CB36+CJ36+CR36</f>
        <v>0</v>
      </c>
      <c r="Y42" s="13"/>
      <c r="Z42" s="9">
        <f>B36+J36+R36+Z36+AH36+AP36+AX36+BF36+BN36+BV36+CD36+CL36</f>
        <v>0</v>
      </c>
      <c r="AA42" s="55"/>
      <c r="AB42" s="55"/>
      <c r="AC42" s="55"/>
      <c r="AD42" s="55"/>
      <c r="AE42" s="55"/>
      <c r="AF42" s="59"/>
      <c r="AG42" s="59"/>
      <c r="AH42" s="59"/>
      <c r="AI42" s="59"/>
      <c r="AJ42" s="61"/>
      <c r="AK42" s="61"/>
      <c r="AL42" s="64"/>
      <c r="AM42" s="64"/>
      <c r="AN42" s="62">
        <f>'2020'!AW40</f>
        <v>0</v>
      </c>
      <c r="AO42" s="61"/>
      <c r="AP42" s="63">
        <f>'2020'!AY40</f>
        <v>0</v>
      </c>
      <c r="AQ42" s="59"/>
      <c r="AV42" s="155" t="s">
        <v>17</v>
      </c>
      <c r="AW42" s="155"/>
      <c r="AX42" s="155"/>
      <c r="AY42" s="155"/>
      <c r="AZ42" s="13"/>
      <c r="BA42" s="13"/>
      <c r="BB42" s="9"/>
      <c r="BC42" s="9"/>
      <c r="BD42" s="29">
        <f>X42+AN42</f>
        <v>0</v>
      </c>
      <c r="BE42" s="13"/>
      <c r="BF42" s="9">
        <f>Z42+AP42</f>
        <v>0</v>
      </c>
      <c r="BG42" s="55"/>
      <c r="BH42" s="55"/>
      <c r="BI42" s="55"/>
      <c r="BJ42" s="55"/>
      <c r="BK42" s="55"/>
      <c r="BL42" s="55"/>
      <c r="BM42" s="55"/>
      <c r="BN42" s="55"/>
      <c r="BO42" s="13" t="s">
        <v>27</v>
      </c>
      <c r="BP42" s="13"/>
      <c r="BQ42" s="13"/>
      <c r="BR42" s="13"/>
      <c r="BS42" s="13"/>
      <c r="BT42" s="128" t="s">
        <v>28</v>
      </c>
      <c r="BU42" s="128"/>
      <c r="BV42" s="128"/>
      <c r="BW42" s="128"/>
      <c r="BX42" s="128"/>
      <c r="BY42" s="128"/>
      <c r="BZ42" s="128"/>
      <c r="CA42" s="128"/>
      <c r="CB42" s="128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T42" s="55"/>
    </row>
    <row r="43" spans="1:98" ht="21" customHeight="1" x14ac:dyDescent="0.2">
      <c r="A43" s="139"/>
      <c r="B43" s="40" t="s">
        <v>29</v>
      </c>
      <c r="C43" s="57">
        <v>8</v>
      </c>
      <c r="D43" s="55"/>
      <c r="E43" s="55"/>
      <c r="F43" s="55"/>
      <c r="G43" s="55"/>
      <c r="H43" s="55"/>
      <c r="I43" s="55"/>
      <c r="J43" s="55"/>
      <c r="K43" s="129" t="s">
        <v>31</v>
      </c>
      <c r="L43" s="130"/>
      <c r="M43" s="130"/>
      <c r="N43" s="130"/>
      <c r="O43" s="130"/>
      <c r="P43" s="130"/>
      <c r="Q43" s="130"/>
      <c r="R43" s="130"/>
      <c r="S43" s="131"/>
      <c r="T43" s="10"/>
      <c r="U43" s="10"/>
      <c r="V43" s="10"/>
      <c r="W43" s="10"/>
      <c r="X43" s="30">
        <f>F34+N34+V34+AD34+AL34+AT34+BB34+BJ34+BR34+BZ34+CH34+CP34</f>
        <v>0</v>
      </c>
      <c r="Y43" s="10"/>
      <c r="Z43" s="19">
        <f>X43/7</f>
        <v>0</v>
      </c>
      <c r="AA43" s="55"/>
      <c r="AB43" s="55"/>
      <c r="AC43" s="55"/>
      <c r="AD43" s="55"/>
      <c r="AE43" s="55"/>
      <c r="AF43" s="59"/>
      <c r="AG43" s="59"/>
      <c r="AH43" s="59"/>
      <c r="AI43" s="59"/>
      <c r="AJ43" s="61"/>
      <c r="AK43" s="61"/>
      <c r="AL43" s="64"/>
      <c r="AM43" s="64"/>
      <c r="AN43" s="62">
        <f>'2020'!AI41</f>
        <v>0</v>
      </c>
      <c r="AO43" s="61"/>
      <c r="AP43" s="63">
        <f>'2020'!AY41</f>
        <v>0</v>
      </c>
      <c r="AQ43" s="59"/>
      <c r="AV43" s="112" t="s">
        <v>31</v>
      </c>
      <c r="AW43" s="112"/>
      <c r="AX43" s="112"/>
      <c r="AY43" s="112"/>
      <c r="AZ43" s="10"/>
      <c r="BA43" s="10"/>
      <c r="BB43" s="11"/>
      <c r="BC43" s="11"/>
      <c r="BD43" s="30">
        <f>X43+AN43</f>
        <v>0</v>
      </c>
      <c r="BE43" s="10"/>
      <c r="BF43" s="19">
        <f>Z43+AP43</f>
        <v>0</v>
      </c>
      <c r="BG43" s="55"/>
      <c r="BH43" s="55"/>
      <c r="BI43" s="55"/>
      <c r="BJ43" s="55"/>
      <c r="BK43" s="55"/>
      <c r="BL43" s="55"/>
      <c r="BM43" s="55"/>
      <c r="BN43" s="55"/>
      <c r="BO43" s="20" t="s">
        <v>31</v>
      </c>
      <c r="BP43" s="20"/>
      <c r="BQ43" s="20"/>
      <c r="BR43" s="20"/>
      <c r="BS43" s="20"/>
      <c r="BT43" s="112" t="s">
        <v>31</v>
      </c>
      <c r="BU43" s="112"/>
      <c r="BV43" s="112"/>
      <c r="BW43" s="112"/>
      <c r="BX43" s="112"/>
      <c r="BY43" s="112"/>
      <c r="BZ43" s="112"/>
      <c r="CA43" s="112"/>
      <c r="CB43" s="112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T43" s="55"/>
    </row>
    <row r="44" spans="1:98" ht="21" customHeight="1" x14ac:dyDescent="0.2">
      <c r="A44" s="139"/>
      <c r="B44" s="40" t="s">
        <v>32</v>
      </c>
      <c r="C44" s="57">
        <v>4</v>
      </c>
      <c r="D44" s="55"/>
      <c r="E44" s="55"/>
      <c r="F44" s="55"/>
      <c r="G44" s="55"/>
      <c r="H44" s="55"/>
      <c r="I44" s="55"/>
      <c r="J44" s="55"/>
      <c r="K44" s="151" t="s">
        <v>39</v>
      </c>
      <c r="L44" s="152"/>
      <c r="M44" s="152"/>
      <c r="N44" s="152"/>
      <c r="O44" s="152"/>
      <c r="P44" s="152"/>
      <c r="Q44" s="152"/>
      <c r="R44" s="152"/>
      <c r="S44" s="153"/>
      <c r="T44" s="41"/>
      <c r="U44" s="41"/>
      <c r="V44" s="41"/>
      <c r="W44" s="41"/>
      <c r="X44" s="46">
        <f>H37+P37+X37+AF37+AN37+AV37+BD37+BL37+BT37+CB37+CJ37+CR37</f>
        <v>0</v>
      </c>
      <c r="Y44" s="41"/>
      <c r="Z44" s="45">
        <f>B37+J37+R37+Z37+AH37+AP37+AX37+BF37+BN37+BV37+CD37+CL37</f>
        <v>0</v>
      </c>
      <c r="AA44" s="55"/>
      <c r="AB44" s="55"/>
      <c r="AC44" s="55"/>
      <c r="AD44" s="55"/>
      <c r="AE44" s="55"/>
      <c r="AF44" s="59"/>
      <c r="AG44" s="59"/>
      <c r="AH44" s="59"/>
      <c r="AI44" s="59"/>
      <c r="AJ44" s="61"/>
      <c r="AK44" s="61"/>
      <c r="AL44" s="61"/>
      <c r="AM44" s="61"/>
      <c r="AN44" s="62">
        <f>'2020'!AI42</f>
        <v>0</v>
      </c>
      <c r="AO44" s="61"/>
      <c r="AP44" s="63">
        <f>'2020'!AY42</f>
        <v>0</v>
      </c>
      <c r="AQ44" s="59"/>
      <c r="AV44" s="119" t="s">
        <v>39</v>
      </c>
      <c r="AW44" s="119"/>
      <c r="AX44" s="119"/>
      <c r="AY44" s="119"/>
      <c r="AZ44" s="41"/>
      <c r="BA44" s="41"/>
      <c r="BB44" s="43"/>
      <c r="BC44" s="43"/>
      <c r="BD44" s="42">
        <f>X44+AN44</f>
        <v>0</v>
      </c>
      <c r="BE44" s="41"/>
      <c r="BF44" s="43">
        <f>Z44+AP44</f>
        <v>0</v>
      </c>
      <c r="BG44" s="55"/>
      <c r="BH44" s="55"/>
      <c r="BI44" s="55"/>
      <c r="BJ44" s="55"/>
      <c r="BK44" s="55"/>
      <c r="BL44" s="55"/>
      <c r="BM44" s="55"/>
      <c r="BN44" s="55"/>
      <c r="BO44" s="17" t="s">
        <v>33</v>
      </c>
      <c r="BP44" s="17"/>
      <c r="BQ44" s="17"/>
      <c r="BR44" s="17"/>
      <c r="BS44" s="17"/>
      <c r="BT44" s="113" t="s">
        <v>34</v>
      </c>
      <c r="BU44" s="113"/>
      <c r="BV44" s="113"/>
      <c r="BW44" s="113"/>
      <c r="BX44" s="113"/>
      <c r="BY44" s="113"/>
      <c r="BZ44" s="113"/>
      <c r="CA44" s="113"/>
      <c r="CB44" s="113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T44" s="55"/>
    </row>
    <row r="45" spans="1:98" ht="21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9"/>
      <c r="AG45" s="59"/>
      <c r="AH45" s="59"/>
      <c r="AI45" s="59"/>
      <c r="AJ45" s="61"/>
      <c r="AK45" s="61"/>
      <c r="AL45" s="61"/>
      <c r="AM45" s="61"/>
      <c r="AN45" s="59"/>
      <c r="AO45" s="59"/>
      <c r="AP45" s="59"/>
      <c r="AQ45" s="59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40" t="s">
        <v>40</v>
      </c>
      <c r="BP45" s="40"/>
      <c r="BQ45" s="40"/>
      <c r="BR45" s="40"/>
      <c r="BS45" s="40"/>
      <c r="BT45" s="138" t="s">
        <v>39</v>
      </c>
      <c r="BU45" s="138"/>
      <c r="BV45" s="138"/>
      <c r="BW45" s="138"/>
      <c r="BX45" s="138"/>
      <c r="BY45" s="138"/>
      <c r="BZ45" s="138"/>
      <c r="CA45" s="138"/>
      <c r="CB45" s="138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T45" s="55"/>
    </row>
    <row r="46" spans="1:98" ht="21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T46" s="55"/>
    </row>
  </sheetData>
  <mergeCells count="38">
    <mergeCell ref="AV43:AY43"/>
    <mergeCell ref="AV44:AY44"/>
    <mergeCell ref="K39:Z39"/>
    <mergeCell ref="AV39:BF39"/>
    <mergeCell ref="BT1:BV1"/>
    <mergeCell ref="P1:AI1"/>
    <mergeCell ref="AN1:AY1"/>
    <mergeCell ref="BD1:BF1"/>
    <mergeCell ref="BG1:BL1"/>
    <mergeCell ref="BN1:BO1"/>
    <mergeCell ref="CL2:CR2"/>
    <mergeCell ref="B2:H2"/>
    <mergeCell ref="J2:P2"/>
    <mergeCell ref="R2:X2"/>
    <mergeCell ref="Z2:AF2"/>
    <mergeCell ref="AH2:AN2"/>
    <mergeCell ref="AP2:AV2"/>
    <mergeCell ref="AX2:BD2"/>
    <mergeCell ref="BF2:BL2"/>
    <mergeCell ref="BN2:BT2"/>
    <mergeCell ref="BV2:CB2"/>
    <mergeCell ref="CD2:CJ2"/>
    <mergeCell ref="BT45:CB45"/>
    <mergeCell ref="BT43:CB43"/>
    <mergeCell ref="BT44:CB44"/>
    <mergeCell ref="A40:A44"/>
    <mergeCell ref="K40:S40"/>
    <mergeCell ref="AF40:AI40"/>
    <mergeCell ref="AV40:AY40"/>
    <mergeCell ref="BO40:CB40"/>
    <mergeCell ref="K41:S41"/>
    <mergeCell ref="BT41:CB41"/>
    <mergeCell ref="K42:S42"/>
    <mergeCell ref="BT42:CB42"/>
    <mergeCell ref="K43:S43"/>
    <mergeCell ref="K44:S44"/>
    <mergeCell ref="AV41:AY41"/>
    <mergeCell ref="AV42:AY42"/>
  </mergeCells>
  <conditionalFormatting sqref="H3:I33 P3:Q33">
    <cfRule type="expression" dxfId="315" priority="2546" stopIfTrue="1">
      <formula>C3="C"</formula>
    </cfRule>
    <cfRule type="expression" dxfId="314" priority="2547" stopIfTrue="1">
      <formula>C3="S"</formula>
    </cfRule>
    <cfRule type="expression" dxfId="313" priority="2548" stopIfTrue="1">
      <formula>C3="F"</formula>
    </cfRule>
    <cfRule type="expression" dxfId="312" priority="2549" stopIfTrue="1">
      <formula>C3 ="RP"</formula>
    </cfRule>
    <cfRule type="cellIs" dxfId="311" priority="2550" stopIfTrue="1" operator="equal">
      <formula>0</formula>
    </cfRule>
  </conditionalFormatting>
  <conditionalFormatting sqref="X3:Y33">
    <cfRule type="expression" dxfId="310" priority="6" stopIfTrue="1">
      <formula>S3="C"</formula>
    </cfRule>
    <cfRule type="expression" dxfId="309" priority="7" stopIfTrue="1">
      <formula>S3="S"</formula>
    </cfRule>
    <cfRule type="expression" dxfId="308" priority="8" stopIfTrue="1">
      <formula>S3="F"</formula>
    </cfRule>
    <cfRule type="expression" dxfId="307" priority="9" stopIfTrue="1">
      <formula>S3 ="RP"</formula>
    </cfRule>
    <cfRule type="cellIs" dxfId="306" priority="10" stopIfTrue="1" operator="equal">
      <formula>0</formula>
    </cfRule>
  </conditionalFormatting>
  <conditionalFormatting sqref="AF3:AG33 AN3:AO33 AV3:AW33 BD3:BE33 BL3:BM33 BT3:BU33 CB3:CC33 CJ3:CK33 CR3:CR33">
    <cfRule type="expression" dxfId="305" priority="1" stopIfTrue="1">
      <formula>AA3="C"</formula>
    </cfRule>
    <cfRule type="expression" dxfId="304" priority="2" stopIfTrue="1">
      <formula>AA3="S"</formula>
    </cfRule>
    <cfRule type="expression" dxfId="303" priority="3" stopIfTrue="1">
      <formula>AA3="F"</formula>
    </cfRule>
    <cfRule type="expression" dxfId="302" priority="4" stopIfTrue="1">
      <formula>AA3 ="RP"</formula>
    </cfRule>
    <cfRule type="cellIs" dxfId="301" priority="5" stopIfTrue="1" operator="equal">
      <formula>0</formula>
    </cfRule>
  </conditionalFormatting>
  <printOptions horizontalCentered="1" verticalCentered="1"/>
  <pageMargins left="0" right="0" top="0" bottom="0" header="0.51181102362204722" footer="0.31496062992125984"/>
  <pageSetup paperSize="9" scale="30" orientation="landscape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P54"/>
  <sheetViews>
    <sheetView showGridLines="0" showZeros="0" zoomScale="64" zoomScaleNormal="64" workbookViewId="0">
      <pane ySplit="5" topLeftCell="A6" activePane="bottomLeft" state="frozen"/>
      <selection pane="bottomLeft" activeCell="DS15" sqref="DS15"/>
    </sheetView>
  </sheetViews>
  <sheetFormatPr baseColWidth="10" defaultColWidth="9.7109375" defaultRowHeight="21" customHeight="1" x14ac:dyDescent="0.2"/>
  <cols>
    <col min="1" max="1" width="6.28515625" style="1" customWidth="1"/>
    <col min="2" max="2" width="2.42578125" style="1" customWidth="1"/>
    <col min="3" max="3" width="6.7109375" style="1" customWidth="1"/>
    <col min="4" max="4" width="4.7109375" style="1" customWidth="1"/>
    <col min="5" max="11" width="4.7109375" style="1" hidden="1" customWidth="1"/>
    <col min="12" max="12" width="4.7109375" style="1" customWidth="1"/>
    <col min="13" max="13" width="4" style="1" hidden="1" customWidth="1"/>
    <col min="14" max="14" width="2.7109375" style="1" customWidth="1"/>
    <col min="15" max="15" width="6.7109375" style="1" customWidth="1"/>
    <col min="16" max="16" width="4.7109375" style="1" customWidth="1"/>
    <col min="17" max="23" width="4.7109375" style="1" hidden="1" customWidth="1"/>
    <col min="24" max="24" width="4.7109375" style="1" customWidth="1"/>
    <col min="25" max="25" width="4.7109375" style="1" hidden="1" customWidth="1"/>
    <col min="26" max="26" width="2.7109375" style="1" customWidth="1"/>
    <col min="27" max="27" width="6.7109375" style="1" customWidth="1"/>
    <col min="28" max="28" width="4.7109375" style="1" customWidth="1"/>
    <col min="29" max="35" width="4.7109375" style="1" hidden="1" customWidth="1"/>
    <col min="36" max="36" width="4.7109375" style="1" customWidth="1"/>
    <col min="37" max="37" width="4.7109375" style="1" hidden="1" customWidth="1"/>
    <col min="38" max="38" width="2.7109375" style="1" customWidth="1"/>
    <col min="39" max="39" width="6.7109375" style="1" customWidth="1"/>
    <col min="40" max="40" width="4.7109375" style="1" customWidth="1"/>
    <col min="41" max="47" width="4.7109375" style="1" hidden="1" customWidth="1"/>
    <col min="48" max="48" width="4.7109375" style="1" customWidth="1"/>
    <col min="49" max="49" width="4.7109375" style="1" hidden="1" customWidth="1"/>
    <col min="50" max="50" width="2.7109375" style="1" customWidth="1"/>
    <col min="51" max="51" width="6.7109375" style="1" customWidth="1"/>
    <col min="52" max="52" width="4.7109375" style="1" customWidth="1"/>
    <col min="53" max="59" width="4.7109375" style="1" hidden="1" customWidth="1"/>
    <col min="60" max="60" width="4.7109375" style="1" customWidth="1"/>
    <col min="61" max="61" width="4.7109375" style="1" hidden="1" customWidth="1"/>
    <col min="62" max="62" width="2.7109375" style="1" customWidth="1"/>
    <col min="63" max="63" width="8.140625" style="1" customWidth="1"/>
    <col min="64" max="64" width="4.7109375" style="1" customWidth="1"/>
    <col min="65" max="71" width="4.7109375" style="1" hidden="1" customWidth="1"/>
    <col min="72" max="72" width="4.7109375" style="1" customWidth="1"/>
    <col min="73" max="73" width="4.7109375" style="1" hidden="1" customWidth="1"/>
    <col min="74" max="74" width="2.7109375" style="1" customWidth="1"/>
    <col min="75" max="75" width="6.7109375" style="1" customWidth="1"/>
    <col min="76" max="76" width="4.7109375" style="1" customWidth="1"/>
    <col min="77" max="83" width="4.7109375" style="1" hidden="1" customWidth="1"/>
    <col min="84" max="84" width="4.7109375" style="1" customWidth="1"/>
    <col min="85" max="85" width="4.7109375" style="1" hidden="1" customWidth="1"/>
    <col min="86" max="86" width="2.7109375" style="1" customWidth="1"/>
    <col min="87" max="87" width="6.7109375" style="1" customWidth="1"/>
    <col min="88" max="88" width="4.7109375" style="1" customWidth="1"/>
    <col min="89" max="95" width="4.7109375" style="1" hidden="1" customWidth="1"/>
    <col min="96" max="96" width="4.7109375" style="1" customWidth="1"/>
    <col min="97" max="97" width="4.7109375" style="1" hidden="1" customWidth="1"/>
    <col min="98" max="98" width="2.7109375" style="1" customWidth="1"/>
    <col min="99" max="99" width="6.7109375" style="1" customWidth="1"/>
    <col min="100" max="100" width="4.7109375" style="1" customWidth="1"/>
    <col min="101" max="107" width="4.7109375" style="1" hidden="1" customWidth="1"/>
    <col min="108" max="108" width="4.7109375" style="1" customWidth="1"/>
    <col min="109" max="109" width="4.7109375" style="1" hidden="1" customWidth="1"/>
    <col min="110" max="110" width="2.7109375" style="1" customWidth="1"/>
    <col min="111" max="111" width="6.7109375" style="1" customWidth="1"/>
    <col min="112" max="112" width="4.7109375" style="1" customWidth="1"/>
    <col min="113" max="119" width="4.7109375" style="1" hidden="1" customWidth="1"/>
    <col min="120" max="120" width="4.7109375" style="1" customWidth="1"/>
    <col min="121" max="121" width="4.7109375" style="1" hidden="1" customWidth="1"/>
    <col min="122" max="122" width="2.7109375" style="1" customWidth="1"/>
    <col min="123" max="123" width="6.7109375" style="1" customWidth="1"/>
    <col min="124" max="124" width="4.7109375" style="1" customWidth="1"/>
    <col min="125" max="131" width="4.7109375" style="1" hidden="1" customWidth="1"/>
    <col min="132" max="132" width="4.7109375" style="1" customWidth="1"/>
    <col min="133" max="133" width="4.7109375" style="1" hidden="1" customWidth="1"/>
    <col min="134" max="134" width="2.7109375" style="1" customWidth="1"/>
    <col min="135" max="135" width="6.7109375" style="1" customWidth="1"/>
    <col min="136" max="136" width="4.7109375" style="1" customWidth="1"/>
    <col min="137" max="143" width="4.7109375" style="1" hidden="1" customWidth="1"/>
    <col min="144" max="144" width="4.7109375" style="1" customWidth="1"/>
    <col min="145" max="145" width="4.42578125" style="1" hidden="1" customWidth="1"/>
    <col min="146" max="16384" width="9.7109375" style="1"/>
  </cols>
  <sheetData>
    <row r="1" spans="1:146" ht="21" customHeight="1" x14ac:dyDescent="0.2"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221" t="s">
        <v>41</v>
      </c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</row>
    <row r="2" spans="1:146" ht="21" customHeight="1" x14ac:dyDescent="0.2"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222">
        <v>2026</v>
      </c>
      <c r="P2" s="222">
        <v>2024</v>
      </c>
      <c r="Q2" s="90"/>
      <c r="R2" s="90"/>
      <c r="S2" s="90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223" t="s">
        <v>42</v>
      </c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110"/>
      <c r="BB2" s="110"/>
      <c r="BC2" s="110"/>
      <c r="BD2" s="73"/>
      <c r="BE2" s="73"/>
      <c r="BF2" s="73"/>
      <c r="BG2" s="73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</row>
    <row r="3" spans="1:146" ht="7.5" customHeight="1" x14ac:dyDescent="0.2"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222">
        <v>2024</v>
      </c>
      <c r="P3" s="222">
        <v>2024</v>
      </c>
      <c r="Q3" s="90"/>
      <c r="R3" s="90"/>
      <c r="S3" s="90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6" ht="49.5" customHeight="1" x14ac:dyDescent="0.2">
      <c r="A4" s="55"/>
      <c r="B4" s="55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217" t="s">
        <v>43</v>
      </c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110"/>
      <c r="BB4" s="110"/>
      <c r="BC4" s="110"/>
      <c r="BD4" s="91"/>
      <c r="BE4" s="91"/>
      <c r="BF4" s="91"/>
      <c r="BG4" s="91"/>
      <c r="BH4" s="218"/>
      <c r="BI4" s="218"/>
      <c r="BJ4" s="218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92"/>
      <c r="BZ4" s="92"/>
      <c r="CA4" s="92"/>
      <c r="CB4" s="91"/>
      <c r="CC4" s="91"/>
      <c r="CD4" s="91"/>
      <c r="CE4" s="91"/>
      <c r="CF4" s="213" t="s">
        <v>1</v>
      </c>
      <c r="CG4" s="213"/>
      <c r="CH4" s="213"/>
      <c r="CI4" s="213"/>
      <c r="CJ4" s="211"/>
      <c r="CK4" s="211"/>
      <c r="CL4" s="211"/>
      <c r="CM4" s="211"/>
      <c r="CN4" s="212"/>
      <c r="CO4" s="212"/>
      <c r="CP4" s="212"/>
      <c r="CQ4" s="212"/>
      <c r="CR4" s="212"/>
      <c r="CS4" s="89"/>
      <c r="CT4" s="89"/>
      <c r="CU4" s="213" t="s">
        <v>2</v>
      </c>
      <c r="CV4" s="213"/>
      <c r="CW4" s="111"/>
      <c r="CX4" s="111"/>
      <c r="CY4" s="111"/>
      <c r="CZ4" s="91"/>
      <c r="DA4" s="91"/>
      <c r="DB4" s="91"/>
      <c r="DC4" s="91"/>
      <c r="DD4" s="211"/>
      <c r="DE4" s="211"/>
      <c r="DF4" s="211"/>
      <c r="DG4" s="212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P4" s="55"/>
    </row>
    <row r="5" spans="1:146" ht="21" customHeight="1" x14ac:dyDescent="0.2">
      <c r="A5" s="55"/>
      <c r="B5" s="214" t="s">
        <v>3</v>
      </c>
      <c r="C5" s="215"/>
      <c r="D5" s="215"/>
      <c r="E5" s="215"/>
      <c r="F5" s="215"/>
      <c r="G5" s="215"/>
      <c r="H5" s="215"/>
      <c r="I5" s="215"/>
      <c r="J5" s="215"/>
      <c r="K5" s="215"/>
      <c r="L5" s="216"/>
      <c r="M5" s="84"/>
      <c r="N5" s="206" t="s">
        <v>4</v>
      </c>
      <c r="O5" s="207"/>
      <c r="P5" s="207"/>
      <c r="Q5" s="207"/>
      <c r="R5" s="207"/>
      <c r="S5" s="207"/>
      <c r="T5" s="207"/>
      <c r="U5" s="207"/>
      <c r="V5" s="207"/>
      <c r="W5" s="207"/>
      <c r="X5" s="208"/>
      <c r="Y5" s="84"/>
      <c r="Z5" s="206" t="s">
        <v>5</v>
      </c>
      <c r="AA5" s="207"/>
      <c r="AB5" s="207"/>
      <c r="AC5" s="207"/>
      <c r="AD5" s="207"/>
      <c r="AE5" s="207"/>
      <c r="AF5" s="207"/>
      <c r="AG5" s="207"/>
      <c r="AH5" s="207"/>
      <c r="AI5" s="207"/>
      <c r="AJ5" s="208"/>
      <c r="AK5" s="84"/>
      <c r="AL5" s="206" t="s">
        <v>6</v>
      </c>
      <c r="AM5" s="207"/>
      <c r="AN5" s="207"/>
      <c r="AO5" s="207"/>
      <c r="AP5" s="207"/>
      <c r="AQ5" s="207"/>
      <c r="AR5" s="207"/>
      <c r="AS5" s="207"/>
      <c r="AT5" s="207"/>
      <c r="AU5" s="207"/>
      <c r="AV5" s="208"/>
      <c r="AW5" s="84"/>
      <c r="AX5" s="206" t="s">
        <v>7</v>
      </c>
      <c r="AY5" s="207"/>
      <c r="AZ5" s="207"/>
      <c r="BA5" s="207"/>
      <c r="BB5" s="207"/>
      <c r="BC5" s="207"/>
      <c r="BD5" s="207"/>
      <c r="BE5" s="207"/>
      <c r="BF5" s="207"/>
      <c r="BG5" s="207"/>
      <c r="BH5" s="208"/>
      <c r="BI5" s="84"/>
      <c r="BJ5" s="206" t="s">
        <v>8</v>
      </c>
      <c r="BK5" s="207"/>
      <c r="BL5" s="207"/>
      <c r="BM5" s="207"/>
      <c r="BN5" s="207"/>
      <c r="BO5" s="207"/>
      <c r="BP5" s="207"/>
      <c r="BQ5" s="207"/>
      <c r="BR5" s="207"/>
      <c r="BS5" s="207"/>
      <c r="BT5" s="208"/>
      <c r="BU5" s="84"/>
      <c r="BV5" s="206" t="s">
        <v>9</v>
      </c>
      <c r="BW5" s="207"/>
      <c r="BX5" s="207"/>
      <c r="BY5" s="207"/>
      <c r="BZ5" s="207"/>
      <c r="CA5" s="207"/>
      <c r="CB5" s="207"/>
      <c r="CC5" s="207"/>
      <c r="CD5" s="207"/>
      <c r="CE5" s="207"/>
      <c r="CF5" s="208"/>
      <c r="CG5" s="84"/>
      <c r="CH5" s="206" t="s">
        <v>10</v>
      </c>
      <c r="CI5" s="207"/>
      <c r="CJ5" s="207"/>
      <c r="CK5" s="207"/>
      <c r="CL5" s="207"/>
      <c r="CM5" s="207"/>
      <c r="CN5" s="207"/>
      <c r="CO5" s="207"/>
      <c r="CP5" s="207"/>
      <c r="CQ5" s="207"/>
      <c r="CR5" s="208"/>
      <c r="CS5" s="84"/>
      <c r="CT5" s="206" t="s">
        <v>11</v>
      </c>
      <c r="CU5" s="207"/>
      <c r="CV5" s="207"/>
      <c r="CW5" s="207"/>
      <c r="CX5" s="207"/>
      <c r="CY5" s="207"/>
      <c r="CZ5" s="207"/>
      <c r="DA5" s="207"/>
      <c r="DB5" s="207"/>
      <c r="DC5" s="207"/>
      <c r="DD5" s="208"/>
      <c r="DE5" s="84"/>
      <c r="DF5" s="206" t="s">
        <v>12</v>
      </c>
      <c r="DG5" s="207"/>
      <c r="DH5" s="207"/>
      <c r="DI5" s="207"/>
      <c r="DJ5" s="207"/>
      <c r="DK5" s="207"/>
      <c r="DL5" s="207"/>
      <c r="DM5" s="207"/>
      <c r="DN5" s="207"/>
      <c r="DO5" s="207"/>
      <c r="DP5" s="208"/>
      <c r="DQ5" s="84"/>
      <c r="DR5" s="206" t="s">
        <v>13</v>
      </c>
      <c r="DS5" s="207"/>
      <c r="DT5" s="207"/>
      <c r="DU5" s="207"/>
      <c r="DV5" s="207"/>
      <c r="DW5" s="207"/>
      <c r="DX5" s="207"/>
      <c r="DY5" s="207"/>
      <c r="DZ5" s="207"/>
      <c r="EA5" s="207"/>
      <c r="EB5" s="208"/>
      <c r="EC5" s="84"/>
      <c r="ED5" s="206" t="s">
        <v>14</v>
      </c>
      <c r="EE5" s="207"/>
      <c r="EF5" s="207"/>
      <c r="EG5" s="207"/>
      <c r="EH5" s="207"/>
      <c r="EI5" s="207"/>
      <c r="EJ5" s="207"/>
      <c r="EK5" s="207"/>
      <c r="EL5" s="207"/>
      <c r="EM5" s="207"/>
      <c r="EN5" s="208"/>
      <c r="EP5" s="55"/>
    </row>
    <row r="6" spans="1:146" ht="21" customHeight="1" x14ac:dyDescent="0.2">
      <c r="A6" s="55"/>
      <c r="B6" s="68" t="str">
        <f>IF(WEEKDAY(C6,2)=3, _xlfn.ISOWEEKNUM(C6),"")</f>
        <v/>
      </c>
      <c r="C6" s="4">
        <f>DATE(AN,1,1)</f>
        <v>46023</v>
      </c>
      <c r="D6" s="66"/>
      <c r="E6" s="66"/>
      <c r="F6" s="66"/>
      <c r="G6" s="66"/>
      <c r="H6" s="16">
        <f>IF(D6="E",L6,0)</f>
        <v>0</v>
      </c>
      <c r="I6" s="16">
        <f>IF(D6="F",L6,0)</f>
        <v>0</v>
      </c>
      <c r="J6" s="16">
        <f>IF(D6="C",L6,0)</f>
        <v>0</v>
      </c>
      <c r="K6" s="16">
        <f t="shared" ref="K6:K36" si="0">IF(D6="SE",M6,0)</f>
        <v>0</v>
      </c>
      <c r="L6" s="16">
        <f>IF(OR(D6="E",D6="F",D6="C",D6="A",D6="B",D6="R"),M6,0)</f>
        <v>0</v>
      </c>
      <c r="M6" s="16">
        <f>IF(WEEKDAY(C6,2)&gt;5,0,IF(WEEKDAY(C6,2)=5,$D$50,IF(WEEKDAY(C6,2)=4,$D$49,IF(WEEKDAY(C6,2)=3,$D$48,IF(WEEKDAY(C6,2)=2,$D$47,IF(WEEKDAY(C6,2)=1,$D$46,"PB"))))))</f>
        <v>8</v>
      </c>
      <c r="N6" s="68" t="str">
        <f>IF(WEEKDAY(O6,2)=3, _xlfn.ISOWEEKNUM(O6),"")</f>
        <v/>
      </c>
      <c r="O6" s="4">
        <f>DATE(AN,2,1)</f>
        <v>46054</v>
      </c>
      <c r="P6" s="8"/>
      <c r="Q6" s="16">
        <f>IF(P6="A",X6,0)</f>
        <v>0</v>
      </c>
      <c r="R6" s="16">
        <f>IF(P6="B",X6,0)</f>
        <v>0</v>
      </c>
      <c r="S6" s="16">
        <f>IF(P6="R",X6,0)</f>
        <v>0</v>
      </c>
      <c r="T6" s="16">
        <f t="shared" ref="T6:T36" si="1">IF(P6="E",X6,0)</f>
        <v>0</v>
      </c>
      <c r="U6" s="16">
        <f t="shared" ref="U6:U36" si="2">IF(P6="F",X6,0)</f>
        <v>0</v>
      </c>
      <c r="V6" s="16">
        <f t="shared" ref="V6:V36" si="3">IF(P6="C",X6,0)</f>
        <v>0</v>
      </c>
      <c r="W6" s="16">
        <f t="shared" ref="W6:W36" si="4">IF(P6="SE",Y6,0)</f>
        <v>0</v>
      </c>
      <c r="X6" s="16">
        <f>IF(OR(P6="E",P6="F",P6="C",P6="A",P6="R",P6="B"),Y6,0)</f>
        <v>0</v>
      </c>
      <c r="Y6" s="16">
        <f>IF(WEEKDAY(O6,2)&gt;5,0,IF(WEEKDAY(O6,2)=5,$D$50,IF(WEEKDAY(O6,2)=4,$D$49,IF(WEEKDAY(O6,2)=3,$D$48,IF(WEEKDAY(O6,2)=2,$D$47,IF(WEEKDAY(O6,2)=1,$D$46,"PB"))))))</f>
        <v>0</v>
      </c>
      <c r="Z6" s="68" t="str">
        <f>IF(WEEKDAY(AA6,2)=3, _xlfn.ISOWEEKNUM(AA6),"")</f>
        <v/>
      </c>
      <c r="AA6" s="4">
        <f>DATE(AN,3,1)</f>
        <v>46082</v>
      </c>
      <c r="AB6" s="8"/>
      <c r="AC6" s="16">
        <f>IF(AB6="A",AJ6,0)</f>
        <v>0</v>
      </c>
      <c r="AD6" s="16">
        <f>IF(AB6="B",AJ6,0)</f>
        <v>0</v>
      </c>
      <c r="AE6" s="16">
        <f>IF(AB6="R",AJ6,0)</f>
        <v>0</v>
      </c>
      <c r="AF6" s="16">
        <f>IF(AB6="E",AJ6,0)</f>
        <v>0</v>
      </c>
      <c r="AG6" s="16">
        <f t="shared" ref="AG6:AG36" si="5">IF(AB6="F",AJ6,0)</f>
        <v>0</v>
      </c>
      <c r="AH6" s="16">
        <f>IF(AB6="C",AJ6,0)</f>
        <v>0</v>
      </c>
      <c r="AI6" s="16">
        <f t="shared" ref="AI6:AI36" si="6">IF(AB6="SE",AK6,0)</f>
        <v>0</v>
      </c>
      <c r="AJ6" s="16">
        <f>IF(OR(AB6="E",AB6="F",AB6="C",AB6="A",AB6="B",AB6="R"),AK6,0)</f>
        <v>0</v>
      </c>
      <c r="AK6" s="16">
        <f>IF(WEEKDAY(AA6,2)&gt;5,0,IF(WEEKDAY(AA6,2)=5,$D$50,IF(WEEKDAY(AA6,2)=4,$D$49,IF(WEEKDAY(AA6,2)=3,$D$48,IF(WEEKDAY(AA6,2)=2,$D$47,IF(WEEKDAY(AA6,2)=1,$D$46,"PB"))))))</f>
        <v>0</v>
      </c>
      <c r="AL6" s="68">
        <f>IF(WEEKDAY(AM6,2)=3, _xlfn.ISOWEEKNUM(AM6),"")</f>
        <v>14</v>
      </c>
      <c r="AM6" s="4">
        <f>DATE(AN,4,1)</f>
        <v>46113</v>
      </c>
      <c r="AN6" s="8"/>
      <c r="AO6" s="16">
        <f>IF(AN6="A",AV6,0)</f>
        <v>0</v>
      </c>
      <c r="AP6" s="16">
        <f>IF(AN6="B",AV6,0)</f>
        <v>0</v>
      </c>
      <c r="AQ6" s="16">
        <f>IF(AN6="R",AV6,0)</f>
        <v>0</v>
      </c>
      <c r="AR6" s="16">
        <f>IF(AN6="E",AV6,0)</f>
        <v>0</v>
      </c>
      <c r="AS6" s="16">
        <f t="shared" ref="AS6:AS36" si="7">IF(AN6="F",AV6,0)</f>
        <v>0</v>
      </c>
      <c r="AT6" s="16">
        <f>IF(AN6="C",AV6,0)</f>
        <v>0</v>
      </c>
      <c r="AU6" s="16">
        <f t="shared" ref="AU6:AU36" si="8">IF(AN6="SE",AW6,0)</f>
        <v>0</v>
      </c>
      <c r="AV6" s="16">
        <f>IF(OR(AN6="E",AN6="F",AN6="C",AN6="C",AN6="A",AN6="B",AN6="R"),AW6,0)</f>
        <v>0</v>
      </c>
      <c r="AW6" s="16">
        <f>IF(WEEKDAY(AM6,2)&gt;5,0,IF(WEEKDAY(AM6,2)=5,$D$50,IF(WEEKDAY(AM6,2)=4,$D$49,IF(WEEKDAY(AM6,2)=3,$D$48,IF(WEEKDAY(AM6,2)=2,$D$47,IF(WEEKDAY(AM6,2)=1,$D$46,"PB"))))))</f>
        <v>8</v>
      </c>
      <c r="AX6" s="68" t="str">
        <f>IF(WEEKDAY(AY6,2)=3, _xlfn.ISOWEEKNUM(AY6),"")</f>
        <v/>
      </c>
      <c r="AY6" s="4">
        <f>DATE(AN,5,1)</f>
        <v>46143</v>
      </c>
      <c r="AZ6" s="8" t="s">
        <v>56</v>
      </c>
      <c r="BA6" s="16">
        <f>IF(AZ6="A",BH6,0)</f>
        <v>0</v>
      </c>
      <c r="BB6" s="16">
        <f>IF(AZ6="B",BH6,0)</f>
        <v>0</v>
      </c>
      <c r="BC6" s="16">
        <f>IF(AZ6="R",BH6,0)</f>
        <v>0</v>
      </c>
      <c r="BD6" s="16">
        <f>IF(AZ6="E",BH6,0)</f>
        <v>0</v>
      </c>
      <c r="BE6" s="16">
        <f t="shared" ref="BE6:BE36" si="9">IF(AZ6="F",BH6,0)</f>
        <v>0</v>
      </c>
      <c r="BF6" s="16">
        <f>IF(AZ6="C",BH6,0)</f>
        <v>0</v>
      </c>
      <c r="BG6" s="16">
        <f>IF(AZ6="SE",BI6,0)</f>
        <v>0</v>
      </c>
      <c r="BH6" s="16">
        <f>IF(OR(AZ6="e",AZ6="F",AZ6="c",AZ6="A",AZ6="B",AZ6="R"),BI6,0)</f>
        <v>0</v>
      </c>
      <c r="BI6" s="16">
        <f>IF(WEEKDAY(AY6,2)&gt;5,0,IF(WEEKDAY(AY6,2)=5,$D$50,IF(WEEKDAY(AY6,2)=4,$D$49,IF(WEEKDAY(AY6,2)=3,$D$48,IF(WEEKDAY(AY6,2)=2,$D$47,IF(WEEKDAY(AY6,2)=1,$D$46,"PB"))))))</f>
        <v>4</v>
      </c>
      <c r="BJ6" s="68" t="str">
        <f>IF(WEEKDAY(BK6,2)=3, _xlfn.ISOWEEKNUM(BK6),"")</f>
        <v/>
      </c>
      <c r="BK6" s="4">
        <f>DATE(AN,6,1)</f>
        <v>46174</v>
      </c>
      <c r="BL6" s="8"/>
      <c r="BM6" s="16">
        <f>IF(BL6="A",BT6,0)</f>
        <v>0</v>
      </c>
      <c r="BN6" s="16">
        <f>IF(BL6="B",BT6,0)</f>
        <v>0</v>
      </c>
      <c r="BO6" s="16">
        <f>IF(BL6="R",BT6,0)</f>
        <v>0</v>
      </c>
      <c r="BP6" s="16">
        <f>IF(BL6="E",BT6,0)</f>
        <v>0</v>
      </c>
      <c r="BQ6" s="16">
        <f t="shared" ref="BQ6:BQ36" si="10">IF(BL6="F",BT6,0)</f>
        <v>0</v>
      </c>
      <c r="BR6" s="16">
        <f>IF(BL6="C",BT6,0)</f>
        <v>0</v>
      </c>
      <c r="BS6" s="16">
        <f t="shared" ref="BS6:BS36" si="11">IF(BL6="SE",BU6,0)</f>
        <v>0</v>
      </c>
      <c r="BT6" s="16">
        <f>IF(OR(BL6="E",BL6="F",BL6="C",BL6="A",BL6="B",BL6="R"),BU6,0)</f>
        <v>0</v>
      </c>
      <c r="BU6" s="16">
        <f>IF(WEEKDAY(BK6,2)&gt;5,0,IF(WEEKDAY(BK6,2)=5,$D$50,IF(WEEKDAY(BK6,2)=4,$D$49,IF(WEEKDAY(BK6,2)=3,$D$48,IF(WEEKDAY(BK6,2)=2,$D$47,IF(WEEKDAY(BK6,2)=1,$D$46,"PB"))))))</f>
        <v>7</v>
      </c>
      <c r="BV6" s="68">
        <f>IF(WEEKDAY(BW6,2)=3, _xlfn.ISOWEEKNUM(BW6),"")</f>
        <v>27</v>
      </c>
      <c r="BW6" s="4">
        <f>DATE(AN,7,1)</f>
        <v>46204</v>
      </c>
      <c r="BX6" s="8"/>
      <c r="BY6" s="16">
        <f>IF(BX6="A",CF6,0)</f>
        <v>0</v>
      </c>
      <c r="BZ6" s="16">
        <f>IF(BX6="B",CF6,0)</f>
        <v>0</v>
      </c>
      <c r="CA6" s="16">
        <f>IF(BX6="R",CF6,0)</f>
        <v>0</v>
      </c>
      <c r="CB6" s="16">
        <f>IF(BX6="E",CF6,0)</f>
        <v>0</v>
      </c>
      <c r="CC6" s="16">
        <f t="shared" ref="CC6:CC36" si="12">IF(BX6="F",CF6,0)</f>
        <v>0</v>
      </c>
      <c r="CD6" s="16">
        <f>IF(BX6="C",CF6,0)</f>
        <v>0</v>
      </c>
      <c r="CE6" s="16">
        <f t="shared" ref="CE6:CE36" si="13">IF(BX6="SE",CG6,0)</f>
        <v>0</v>
      </c>
      <c r="CF6" s="16">
        <f>IF(OR(BX6="E",BX6="F",BX6="C",BX6="A",BX6="B",BX6="R"),CG6,0)</f>
        <v>0</v>
      </c>
      <c r="CG6" s="16">
        <f>IF(WEEKDAY(BW6,2)&gt;5,0,IF(WEEKDAY(BW6,2)=5,$D$50,IF(WEEKDAY(BW6,2)=4,$D$49,IF(WEEKDAY(BW6,2)=3,$D$48,IF(WEEKDAY(BW6,2)=2,$D$47,IF(WEEKDAY(BW6,2)=1,$D$46,"PB"))))))</f>
        <v>8</v>
      </c>
      <c r="CH6" s="68" t="str">
        <f>IF(WEEKDAY(CI6,2)=3, _xlfn.ISOWEEKNUM(CI6),"")</f>
        <v/>
      </c>
      <c r="CI6" s="4">
        <f>DATE(AN,8,1)</f>
        <v>46235</v>
      </c>
      <c r="CJ6" s="8"/>
      <c r="CK6" s="16">
        <f>IF(CJ6="A",CR6,0)</f>
        <v>0</v>
      </c>
      <c r="CL6" s="16">
        <f>IF(CJ6="B",CR6,0)</f>
        <v>0</v>
      </c>
      <c r="CM6" s="16">
        <f>IF(CJ6="R",CR6,0)</f>
        <v>0</v>
      </c>
      <c r="CN6" s="16">
        <f>IF(CJ6="E",CR6,0)</f>
        <v>0</v>
      </c>
      <c r="CO6" s="16">
        <f t="shared" ref="CO6:CO36" si="14">IF(CJ6="F",CR6,0)</f>
        <v>0</v>
      </c>
      <c r="CP6" s="16">
        <f>IF(CJ6="C",CR6,0)</f>
        <v>0</v>
      </c>
      <c r="CQ6" s="16">
        <f t="shared" ref="CQ6:CQ36" si="15">IF(CJ6="SE",CS6,0)</f>
        <v>0</v>
      </c>
      <c r="CR6" s="16">
        <f>IF(OR(CJ6="e",CJ6="F",CJ6="c",CJ6="A",CJ6="B",CJ6="R"),CS6,0)</f>
        <v>0</v>
      </c>
      <c r="CS6" s="16">
        <f>IF(WEEKDAY(CI6,2)&gt;5,0,IF(WEEKDAY(CI6,2)=5,$D$50,IF(WEEKDAY(CI6,2)=4,$D$49,IF(WEEKDAY(CI6,2)=3,$D$48,IF(WEEKDAY(CI6,2)=2,$D$47,IF(WEEKDAY(CI6,2)=1,$D$46,"PB"))))))</f>
        <v>0</v>
      </c>
      <c r="CT6" s="68" t="str">
        <f>IF(WEEKDAY(CU6,2)=3, _xlfn.ISOWEEKNUM(CU6),"")</f>
        <v/>
      </c>
      <c r="CU6" s="4">
        <f>DATE(AN,9,1)</f>
        <v>46266</v>
      </c>
      <c r="CV6" s="8"/>
      <c r="CW6" s="16">
        <f>IF(CV6="A",DD6,0)</f>
        <v>0</v>
      </c>
      <c r="CX6" s="16">
        <f>IF(CV6="B",DD6,0)</f>
        <v>0</v>
      </c>
      <c r="CY6" s="16">
        <f>IF(CV6="R",DD6,0)</f>
        <v>0</v>
      </c>
      <c r="CZ6" s="16">
        <f>IF(CV6="E",DD6,0)</f>
        <v>0</v>
      </c>
      <c r="DA6" s="16">
        <f t="shared" ref="DA6:DA36" si="16">IF(CV6="F",DD6,0)</f>
        <v>0</v>
      </c>
      <c r="DB6" s="16">
        <f>IF(CV6="C",DD6,0)</f>
        <v>0</v>
      </c>
      <c r="DC6" s="16">
        <f t="shared" ref="DC6:DC36" si="17">IF(CV6="SE",DE6,0)</f>
        <v>0</v>
      </c>
      <c r="DD6" s="16">
        <f>IF(OR(CV6="E",CV6="F",CV6="C",CV6="A",CV6="B",CV6="R"),DE6,0)</f>
        <v>0</v>
      </c>
      <c r="DE6" s="16">
        <f>IF(WEEKDAY(CU6,2)&gt;5,0,IF(WEEKDAY(CU6,2)=5,$D$50,IF(WEEKDAY(CU6,2)=4,$D$49,IF(WEEKDAY(CU6,2)=3,$D$48,IF(WEEKDAY(CU6,2)=2,$D$47,IF(WEEKDAY(CU6,2)=1,$D$46,"PB"))))))</f>
        <v>8</v>
      </c>
      <c r="DF6" s="68" t="str">
        <f>IF(WEEKDAY(DG6,2)=3, _xlfn.ISOWEEKNUM(DG6),"")</f>
        <v/>
      </c>
      <c r="DG6" s="4">
        <f>DATE(AN,10,1)</f>
        <v>46296</v>
      </c>
      <c r="DH6" s="8"/>
      <c r="DI6" s="16">
        <f>IF(DH6="A",DP6,0)</f>
        <v>0</v>
      </c>
      <c r="DJ6" s="16">
        <f>IF(DH6="B",DP6,0)</f>
        <v>0</v>
      </c>
      <c r="DK6" s="16">
        <f>IF(DH6="R",DP6,0)</f>
        <v>0</v>
      </c>
      <c r="DL6" s="16">
        <f>IF(DH6="E",DP6,0)</f>
        <v>0</v>
      </c>
      <c r="DM6" s="16">
        <f t="shared" ref="DM6:DM36" si="18">IF(DH6="F",DP6,0)</f>
        <v>0</v>
      </c>
      <c r="DN6" s="16">
        <f>IF(DH6="C",DP6,0)</f>
        <v>0</v>
      </c>
      <c r="DO6" s="16">
        <f t="shared" ref="DO6:DO36" si="19">IF(DH6="SE",DQ6,0)</f>
        <v>0</v>
      </c>
      <c r="DP6" s="16">
        <f>IF(OR(DH6="E",DH6="F",DH6="C",DH6="A",DH6="B",DH6="R"),DQ6,0)</f>
        <v>0</v>
      </c>
      <c r="DQ6" s="16">
        <f>IF(WEEKDAY(DG6,2)&gt;5,0,IF(WEEKDAY(DG6,2)=5,$D$50,IF(WEEKDAY(DG6,2)=4,$D$49,IF(WEEKDAY(DG6,2)=3,$D$48,IF(WEEKDAY(DG6,2)=2,$D$47,IF(WEEKDAY(DG6,2)=1,$D$46,"PB"))))))</f>
        <v>8</v>
      </c>
      <c r="DR6" s="68" t="str">
        <f>IF(WEEKDAY(DS6,2)=3, _xlfn.ISOWEEKNUM(DS6),"")</f>
        <v/>
      </c>
      <c r="DS6" s="4">
        <f>DATE(AN,11,1)</f>
        <v>46327</v>
      </c>
      <c r="DT6" s="8"/>
      <c r="DU6" s="16">
        <f>IF(DT6="A",EB6,0)</f>
        <v>0</v>
      </c>
      <c r="DV6" s="16">
        <f>IF(DT6="B",EB6,0)</f>
        <v>0</v>
      </c>
      <c r="DW6" s="16">
        <f>IF(DT6="R",EB6,0)</f>
        <v>0</v>
      </c>
      <c r="DX6" s="16">
        <f>IF(DT6="E",EB6,0)</f>
        <v>0</v>
      </c>
      <c r="DY6" s="16">
        <f t="shared" ref="DY6:DY36" si="20">IF(DT6="F",EB6,0)</f>
        <v>0</v>
      </c>
      <c r="DZ6" s="16">
        <f>IF(DT6="C",EB6,0)</f>
        <v>0</v>
      </c>
      <c r="EA6" s="16">
        <f t="shared" ref="EA6:EA36" si="21">IF(DT6="SE",EC6,0)</f>
        <v>0</v>
      </c>
      <c r="EB6" s="16">
        <f>IF(OR(DT6="E",DT6="F",DT6="C",DT6="A",DT6="B",DT6="R"),EC6,0)</f>
        <v>0</v>
      </c>
      <c r="EC6" s="16">
        <f>IF(WEEKDAY(DS6,2)&gt;5,0,IF(WEEKDAY(DS6,2)=5,$D$50,IF(WEEKDAY(DS6,2)=4,$D$49,IF(WEEKDAY(DS6,2)=3,$D$48,IF(WEEKDAY(DS6,2)=2,$D$47,IF(WEEKDAY(DS6,2)=1,$D$46,"PB"))))))</f>
        <v>0</v>
      </c>
      <c r="ED6" s="68" t="str">
        <f>IF(WEEKDAY(EE6,2)=3, _xlfn.ISOWEEKNUM(EE6),"")</f>
        <v/>
      </c>
      <c r="EE6" s="4">
        <f>DATE(AN,12,1)</f>
        <v>46357</v>
      </c>
      <c r="EF6" s="8" t="s">
        <v>27</v>
      </c>
      <c r="EG6" s="16">
        <f>IF(EF6="A",EN6,0)</f>
        <v>0</v>
      </c>
      <c r="EH6" s="16">
        <f>IF(EF6="B",EN6,0)</f>
        <v>0</v>
      </c>
      <c r="EI6" s="16">
        <f>IF(EF6="R",EN6,0)</f>
        <v>0</v>
      </c>
      <c r="EJ6" s="16">
        <f>IF(EF6="E",EN6,0)</f>
        <v>0</v>
      </c>
      <c r="EK6" s="16">
        <f t="shared" ref="EK6:EK36" si="22">IF(EF6="F",EN6,0)</f>
        <v>8</v>
      </c>
      <c r="EL6" s="16">
        <f>IF(EF6="C",EN6,0)</f>
        <v>0</v>
      </c>
      <c r="EM6" s="16">
        <f t="shared" ref="EM6:EM36" si="23">IF(EF6="SE",EO6,0)</f>
        <v>0</v>
      </c>
      <c r="EN6" s="16">
        <f>IF(OR(EF6="E",EF6="F",EF6="C",EF6="A",EF6="B",EF6="R"),EO6,0)</f>
        <v>8</v>
      </c>
      <c r="EO6" s="16">
        <f>IF(WEEKDAY(EE6,2)&gt;5,0,IF(WEEKDAY(EE6,2)=5,$D$50,IF(WEEKDAY(EE6,2)=4,$D$49,IF(WEEKDAY(EE6,2)=3,$D$48,IF(WEEKDAY(EE6,2)=2,$D$47,IF(WEEKDAY(EE6,2)=1,$D$46,"PB"))))))</f>
        <v>8</v>
      </c>
      <c r="EP6" s="55"/>
    </row>
    <row r="7" spans="1:146" ht="21" customHeight="1" x14ac:dyDescent="0.2">
      <c r="A7" s="55"/>
      <c r="B7" s="69" t="str">
        <f t="shared" ref="B7:B36" si="24">IF(WEEKDAY(C7,2)=3, _xlfn.ISOWEEKNUM(C7),"")</f>
        <v/>
      </c>
      <c r="C7" s="4">
        <f t="shared" ref="C7:C36" si="25">C6+1</f>
        <v>46024</v>
      </c>
      <c r="D7" s="66"/>
      <c r="E7" s="2">
        <f>IF(D7="A",L7,0)</f>
        <v>0</v>
      </c>
      <c r="F7" s="2">
        <f>IF(D7="B",L7,0)</f>
        <v>0</v>
      </c>
      <c r="G7" s="2">
        <f>IF(D7="R",L7,0)</f>
        <v>0</v>
      </c>
      <c r="H7" s="16">
        <f t="shared" ref="H7:H36" si="26">IF(D7="E",L7,0)</f>
        <v>0</v>
      </c>
      <c r="I7" s="16">
        <f t="shared" ref="I7:I36" si="27">IF(D7="F",L7,0)</f>
        <v>0</v>
      </c>
      <c r="J7" s="16">
        <f t="shared" ref="J7:J36" si="28">IF(D7="C",L7,0)</f>
        <v>0</v>
      </c>
      <c r="K7" s="16">
        <f t="shared" si="0"/>
        <v>0</v>
      </c>
      <c r="L7" s="16">
        <f t="shared" ref="L7:L36" si="29">IF(OR(D7="E",D7="F",D7="C",D7="A",D7="B",D7="R"),M7,0)</f>
        <v>0</v>
      </c>
      <c r="M7" s="16">
        <f t="shared" ref="M7:M36" si="30">IF(WEEKDAY(C7,2)&gt;5,0,IF(WEEKDAY(C7,2)=5,$D$50,IF(WEEKDAY(C7,2)=4,$D$49,IF(WEEKDAY(C7,2)=3,$D$48,IF(WEEKDAY(C7,2)=2,$D$47,IF(WEEKDAY(C7,2)=1,$D$46,"PB"))))))</f>
        <v>4</v>
      </c>
      <c r="N7" s="69" t="str">
        <f t="shared" ref="N7:N36" si="31">IF(WEEKDAY(O7,2)=3, _xlfn.ISOWEEKNUM(O7),"")</f>
        <v/>
      </c>
      <c r="O7" s="4">
        <f t="shared" ref="O7:O33" si="32">O6+1</f>
        <v>46055</v>
      </c>
      <c r="P7" s="8"/>
      <c r="Q7" s="16">
        <f t="shared" ref="Q7:Q36" si="33">IF(P7="A",X7,0)</f>
        <v>0</v>
      </c>
      <c r="R7" s="16">
        <f t="shared" ref="R7:R36" si="34">IF(P7="B",X7,0)</f>
        <v>0</v>
      </c>
      <c r="S7" s="16">
        <f t="shared" ref="S7:S36" si="35">IF(P7="R",X7,0)</f>
        <v>0</v>
      </c>
      <c r="T7" s="16">
        <f t="shared" si="1"/>
        <v>0</v>
      </c>
      <c r="U7" s="16">
        <f t="shared" si="2"/>
        <v>0</v>
      </c>
      <c r="V7" s="16">
        <f t="shared" si="3"/>
        <v>0</v>
      </c>
      <c r="W7" s="16">
        <f t="shared" si="4"/>
        <v>0</v>
      </c>
      <c r="X7" s="16">
        <f t="shared" ref="X7:X36" si="36">IF(OR(P7="E",P7="F",P7="C",P7="A",P7="R",P7="B"),Y7,0)</f>
        <v>0</v>
      </c>
      <c r="Y7" s="16">
        <f t="shared" ref="Y7:Y36" si="37">IF(WEEKDAY(O7,2)&gt;5,0,IF(WEEKDAY(O7,2)=5,$D$50,IF(WEEKDAY(O7,2)=4,$D$49,IF(WEEKDAY(O7,2)=3,$D$48,IF(WEEKDAY(O7,2)=2,$D$47,IF(WEEKDAY(O7,2)=1,$D$46,"PB"))))))</f>
        <v>7</v>
      </c>
      <c r="Z7" s="69" t="str">
        <f t="shared" ref="Z7:Z35" si="38">IF(WEEKDAY(AA7,2)=3, _xlfn.ISOWEEKNUM(AA7),"")</f>
        <v/>
      </c>
      <c r="AA7" s="4">
        <f t="shared" ref="AA7:AA36" si="39">AA6+1</f>
        <v>46083</v>
      </c>
      <c r="AB7" s="8"/>
      <c r="AC7" s="16">
        <f t="shared" ref="AC7:AC36" si="40">IF(AB7="A",AJ7,0)</f>
        <v>0</v>
      </c>
      <c r="AD7" s="16">
        <f t="shared" ref="AD7:AD36" si="41">IF(AB7="B",AJ7,0)</f>
        <v>0</v>
      </c>
      <c r="AE7" s="16">
        <f t="shared" ref="AE7:AE36" si="42">IF(AB7="R",AJ7,0)</f>
        <v>0</v>
      </c>
      <c r="AF7" s="16">
        <f t="shared" ref="AF7:AF36" si="43">IF(AB7="E",AJ7,0)</f>
        <v>0</v>
      </c>
      <c r="AG7" s="16">
        <f t="shared" si="5"/>
        <v>0</v>
      </c>
      <c r="AH7" s="16">
        <f t="shared" ref="AH7:AH36" si="44">IF(AB7="C",AJ7,0)</f>
        <v>0</v>
      </c>
      <c r="AI7" s="16">
        <f t="shared" si="6"/>
        <v>0</v>
      </c>
      <c r="AJ7" s="16">
        <f t="shared" ref="AJ7:AJ36" si="45">IF(OR(AB7="E",AB7="F",AB7="C",AB7="A",AB7="B",AB7="R"),AK7,0)</f>
        <v>0</v>
      </c>
      <c r="AK7" s="16">
        <f t="shared" ref="AK7:AK36" si="46">IF(WEEKDAY(AA7,2)&gt;5,0,IF(WEEKDAY(AA7,2)=5,$D$50,IF(WEEKDAY(AA7,2)=4,$D$49,IF(WEEKDAY(AA7,2)=3,$D$48,IF(WEEKDAY(AA7,2)=2,$D$47,IF(WEEKDAY(AA7,2)=1,$D$46,"PB"))))))</f>
        <v>7</v>
      </c>
      <c r="AL7" s="69" t="str">
        <f t="shared" ref="AL7:AL36" si="47">IF(WEEKDAY(AM7,2)=3, _xlfn.ISOWEEKNUM(AM7),"")</f>
        <v/>
      </c>
      <c r="AM7" s="4">
        <f t="shared" ref="AM7:AM35" si="48">AM6+1</f>
        <v>46114</v>
      </c>
      <c r="AN7" s="8"/>
      <c r="AO7" s="16">
        <f t="shared" ref="AO7:AO36" si="49">IF(AN7="A",AV7,0)</f>
        <v>0</v>
      </c>
      <c r="AP7" s="16">
        <f t="shared" ref="AP7:AP36" si="50">IF(AN7="B",AV7,0)</f>
        <v>0</v>
      </c>
      <c r="AQ7" s="16">
        <f t="shared" ref="AQ7:AQ36" si="51">IF(AN7="R",AV7,0)</f>
        <v>0</v>
      </c>
      <c r="AR7" s="16">
        <f t="shared" ref="AR7:AR36" si="52">IF(AN7="E",AV7,0)</f>
        <v>0</v>
      </c>
      <c r="AS7" s="16">
        <f t="shared" si="7"/>
        <v>0</v>
      </c>
      <c r="AT7" s="16">
        <f t="shared" ref="AT7:AT36" si="53">IF(AN7="C",AV7,0)</f>
        <v>0</v>
      </c>
      <c r="AU7" s="16">
        <f t="shared" si="8"/>
        <v>0</v>
      </c>
      <c r="AV7" s="16">
        <f t="shared" ref="AV7:AV36" si="54">IF(OR(AN7="E",AN7="F",AN7="C",AN7="C",AN7="A",AN7="B",AN7="R"),AW7,0)</f>
        <v>0</v>
      </c>
      <c r="AW7" s="16">
        <f t="shared" ref="AW7:AW36" si="55">IF(WEEKDAY(AM7,2)&gt;5,0,IF(WEEKDAY(AM7,2)=5,$D$50,IF(WEEKDAY(AM7,2)=4,$D$49,IF(WEEKDAY(AM7,2)=3,$D$48,IF(WEEKDAY(AM7,2)=2,$D$47,IF(WEEKDAY(AM7,2)=1,$D$46,"PB"))))))</f>
        <v>8</v>
      </c>
      <c r="AX7" s="69" t="str">
        <f t="shared" ref="AX7:AX36" si="56">IF(WEEKDAY(AY7,2)=3, _xlfn.ISOWEEKNUM(AY7),"")</f>
        <v/>
      </c>
      <c r="AY7" s="4">
        <f t="shared" ref="AY7:AY36" si="57">AY6+1</f>
        <v>46144</v>
      </c>
      <c r="AZ7" s="8"/>
      <c r="BA7" s="16">
        <f t="shared" ref="BA7:BA36" si="58">IF(AZ7="A",BH7,0)</f>
        <v>0</v>
      </c>
      <c r="BB7" s="16">
        <f t="shared" ref="BB7:BB36" si="59">IF(AZ7="B",BH7,0)</f>
        <v>0</v>
      </c>
      <c r="BC7" s="16">
        <f t="shared" ref="BC7:BC36" si="60">IF(AZ7="R",BH7,0)</f>
        <v>0</v>
      </c>
      <c r="BD7" s="16">
        <f t="shared" ref="BD7:BD36" si="61">IF(AZ7="E",BH7,0)</f>
        <v>0</v>
      </c>
      <c r="BE7" s="16">
        <f t="shared" si="9"/>
        <v>0</v>
      </c>
      <c r="BF7" s="16">
        <f t="shared" ref="BF7:BF36" si="62">IF(AZ7="C",BH7,0)</f>
        <v>0</v>
      </c>
      <c r="BG7" s="16">
        <f t="shared" ref="BG7:BG36" si="63">IF(AZ7="SE",BI7,0)</f>
        <v>0</v>
      </c>
      <c r="BH7" s="16">
        <f t="shared" ref="BH7:BH36" si="64">IF(OR(AZ7="e",AZ7="F",AZ7="c",AZ7="A",AZ7="B",AZ7="R"),BI7,0)</f>
        <v>0</v>
      </c>
      <c r="BI7" s="16">
        <f t="shared" ref="BI7:BI36" si="65">IF(WEEKDAY(AY7,2)&gt;5,0,IF(WEEKDAY(AY7,2)=5,$D$50,IF(WEEKDAY(AY7,2)=4,$D$49,IF(WEEKDAY(AY7,2)=3,$D$48,IF(WEEKDAY(AY7,2)=2,$D$47,IF(WEEKDAY(AY7,2)=1,$D$46,"PB"))))))</f>
        <v>0</v>
      </c>
      <c r="BJ7" s="69" t="str">
        <f t="shared" ref="BJ7:BJ36" si="66">IF(WEEKDAY(BK7,2)=3, _xlfn.ISOWEEKNUM(BK7),"")</f>
        <v/>
      </c>
      <c r="BK7" s="4">
        <f t="shared" ref="BK7:BK35" si="67">BK6+1</f>
        <v>46175</v>
      </c>
      <c r="BL7" s="8"/>
      <c r="BM7" s="16">
        <f t="shared" ref="BM7:BM36" si="68">IF(BL7="A",BT7,0)</f>
        <v>0</v>
      </c>
      <c r="BN7" s="16">
        <f t="shared" ref="BN7:BN36" si="69">IF(BL7="B",BT7,0)</f>
        <v>0</v>
      </c>
      <c r="BO7" s="16">
        <f t="shared" ref="BO7:BO36" si="70">IF(BL7="R",BT7,0)</f>
        <v>0</v>
      </c>
      <c r="BP7" s="16">
        <f t="shared" ref="BP7:BP36" si="71">IF(BL7="E",BT7,0)</f>
        <v>0</v>
      </c>
      <c r="BQ7" s="16">
        <f t="shared" si="10"/>
        <v>0</v>
      </c>
      <c r="BR7" s="16">
        <f t="shared" ref="BR7:BR36" si="72">IF(BL7="C",BT7,0)</f>
        <v>0</v>
      </c>
      <c r="BS7" s="16">
        <f t="shared" si="11"/>
        <v>0</v>
      </c>
      <c r="BT7" s="16">
        <f t="shared" ref="BT7:BT36" si="73">IF(OR(BL7="E",BL7="F",BL7="C",BL7="A",BL7="B",BL7="R"),BU7,0)</f>
        <v>0</v>
      </c>
      <c r="BU7" s="16">
        <f t="shared" ref="BU7:BU36" si="74">IF(WEEKDAY(BK7,2)&gt;5,0,IF(WEEKDAY(BK7,2)=5,$D$50,IF(WEEKDAY(BK7,2)=4,$D$49,IF(WEEKDAY(BK7,2)=3,$D$48,IF(WEEKDAY(BK7,2)=2,$D$47,IF(WEEKDAY(BK7,2)=1,$D$46,"PB"))))))</f>
        <v>8</v>
      </c>
      <c r="BV7" s="69" t="str">
        <f t="shared" ref="BV7:BV36" si="75">IF(WEEKDAY(BW7,2)=3, _xlfn.ISOWEEKNUM(BW7),"")</f>
        <v/>
      </c>
      <c r="BW7" s="4">
        <f t="shared" ref="BW7:BW36" si="76">BW6+1</f>
        <v>46205</v>
      </c>
      <c r="BX7" s="8"/>
      <c r="BY7" s="16">
        <f t="shared" ref="BY7:BY36" si="77">IF(BX7="A",CF7,0)</f>
        <v>0</v>
      </c>
      <c r="BZ7" s="16">
        <f t="shared" ref="BZ7:BZ36" si="78">IF(BX7="B",CF7,0)</f>
        <v>0</v>
      </c>
      <c r="CA7" s="16">
        <f t="shared" ref="CA7:CA36" si="79">IF(BX7="R",CF7,0)</f>
        <v>0</v>
      </c>
      <c r="CB7" s="16">
        <f t="shared" ref="CB7:CB36" si="80">IF(BX7="E",CF7,0)</f>
        <v>0</v>
      </c>
      <c r="CC7" s="16">
        <f t="shared" si="12"/>
        <v>0</v>
      </c>
      <c r="CD7" s="16">
        <f t="shared" ref="CD7:CD36" si="81">IF(BX7="C",CF7,0)</f>
        <v>0</v>
      </c>
      <c r="CE7" s="16">
        <f t="shared" si="13"/>
        <v>0</v>
      </c>
      <c r="CF7" s="16">
        <f t="shared" ref="CF7:CF36" si="82">IF(OR(BX7="E",BX7="F",BX7="C",BX7="A",BX7="B",BX7="R"),CG7,0)</f>
        <v>0</v>
      </c>
      <c r="CG7" s="16">
        <f t="shared" ref="CG7:CG36" si="83">IF(WEEKDAY(BW7,2)&gt;5,0,IF(WEEKDAY(BW7,2)=5,$D$50,IF(WEEKDAY(BW7,2)=4,$D$49,IF(WEEKDAY(BW7,2)=3,$D$48,IF(WEEKDAY(BW7,2)=2,$D$47,IF(WEEKDAY(BW7,2)=1,$D$46,"PB"))))))</f>
        <v>8</v>
      </c>
      <c r="CH7" s="69" t="str">
        <f t="shared" ref="CH7:CH36" si="84">IF(WEEKDAY(CI7,2)=3, _xlfn.ISOWEEKNUM(CI7),"")</f>
        <v/>
      </c>
      <c r="CI7" s="4">
        <f t="shared" ref="CI7:CI36" si="85">CI6+1</f>
        <v>46236</v>
      </c>
      <c r="CJ7" s="8"/>
      <c r="CK7" s="16">
        <f t="shared" ref="CK7:CK36" si="86">IF(CJ7="A",CR7,0)</f>
        <v>0</v>
      </c>
      <c r="CL7" s="16">
        <f t="shared" ref="CL7:CL36" si="87">IF(CJ7="B",CR7,0)</f>
        <v>0</v>
      </c>
      <c r="CM7" s="16">
        <f t="shared" ref="CM7:CM36" si="88">IF(CJ7="R",CR7,0)</f>
        <v>0</v>
      </c>
      <c r="CN7" s="16">
        <f t="shared" ref="CN7:CN36" si="89">IF(CJ7="E",CR7,0)</f>
        <v>0</v>
      </c>
      <c r="CO7" s="16">
        <f t="shared" si="14"/>
        <v>0</v>
      </c>
      <c r="CP7" s="16">
        <f t="shared" ref="CP7:CP36" si="90">IF(CJ7="C",CR7,0)</f>
        <v>0</v>
      </c>
      <c r="CQ7" s="16">
        <f t="shared" si="15"/>
        <v>0</v>
      </c>
      <c r="CR7" s="16">
        <f t="shared" ref="CR7:CR36" si="91">IF(OR(CJ7="e",CJ7="F",CJ7="c",CJ7="A",CJ7="B",CJ7="R"),CS7,0)</f>
        <v>0</v>
      </c>
      <c r="CS7" s="16">
        <f t="shared" ref="CS7:CS36" si="92">IF(WEEKDAY(CI7,2)&gt;5,0,IF(WEEKDAY(CI7,2)=5,$D$50,IF(WEEKDAY(CI7,2)=4,$D$49,IF(WEEKDAY(CI7,2)=3,$D$48,IF(WEEKDAY(CI7,2)=2,$D$47,IF(WEEKDAY(CI7,2)=1,$D$46,"PB"))))))</f>
        <v>0</v>
      </c>
      <c r="CT7" s="69">
        <f t="shared" ref="CT7:CT36" si="93">IF(WEEKDAY(CU7,2)=3, _xlfn.ISOWEEKNUM(CU7),"")</f>
        <v>36</v>
      </c>
      <c r="CU7" s="4">
        <f t="shared" ref="CU7:CU35" si="94">CU6+1</f>
        <v>46267</v>
      </c>
      <c r="CV7" s="8"/>
      <c r="CW7" s="16">
        <f t="shared" ref="CW7:CW36" si="95">IF(CV7="A",DD7,0)</f>
        <v>0</v>
      </c>
      <c r="CX7" s="16">
        <f t="shared" ref="CX7:CX36" si="96">IF(CV7="B",DD7,0)</f>
        <v>0</v>
      </c>
      <c r="CY7" s="16">
        <f t="shared" ref="CY7:CY36" si="97">IF(CV7="R",DD7,0)</f>
        <v>0</v>
      </c>
      <c r="CZ7" s="16">
        <f t="shared" ref="CZ7:CZ36" si="98">IF(CV7="E",DD7,0)</f>
        <v>0</v>
      </c>
      <c r="DA7" s="16">
        <f t="shared" si="16"/>
        <v>0</v>
      </c>
      <c r="DB7" s="16">
        <f t="shared" ref="DB7:DB36" si="99">IF(CV7="C",DD7,0)</f>
        <v>0</v>
      </c>
      <c r="DC7" s="16">
        <f t="shared" si="17"/>
        <v>0</v>
      </c>
      <c r="DD7" s="16">
        <f t="shared" ref="DD7:DD36" si="100">IF(OR(CV7="E",CV7="F",CV7="C",CV7="A",CV7="B",CV7="R"),DE7,0)</f>
        <v>0</v>
      </c>
      <c r="DE7" s="16">
        <f t="shared" ref="DE7:DE35" si="101">IF(WEEKDAY(CU7,2)&gt;5,0,IF(WEEKDAY(CU7,2)=5,$D$50,IF(WEEKDAY(CU7,2)=4,$D$49,IF(WEEKDAY(CU7,2)=3,$D$48,IF(WEEKDAY(CU7,2)=2,$D$47,IF(WEEKDAY(CU7,2)=1,$D$46,"PB"))))))</f>
        <v>8</v>
      </c>
      <c r="DF7" s="69" t="str">
        <f t="shared" ref="DF7:DF36" si="102">IF(WEEKDAY(DG7,2)=3, _xlfn.ISOWEEKNUM(DG7),"")</f>
        <v/>
      </c>
      <c r="DG7" s="4">
        <f t="shared" ref="DG7:DG36" si="103">DG6+1</f>
        <v>46297</v>
      </c>
      <c r="DH7" s="8"/>
      <c r="DI7" s="16">
        <f t="shared" ref="DI7:DI36" si="104">IF(DH7="A",DP7,0)</f>
        <v>0</v>
      </c>
      <c r="DJ7" s="16">
        <f t="shared" ref="DJ7:DJ36" si="105">IF(DH7="B",DP7,0)</f>
        <v>0</v>
      </c>
      <c r="DK7" s="16">
        <f t="shared" ref="DK7:DK36" si="106">IF(DH7="R",DP7,0)</f>
        <v>0</v>
      </c>
      <c r="DL7" s="16">
        <f t="shared" ref="DL7:DL36" si="107">IF(DH7="E",DP7,0)</f>
        <v>0</v>
      </c>
      <c r="DM7" s="16">
        <f t="shared" si="18"/>
        <v>0</v>
      </c>
      <c r="DN7" s="16">
        <f t="shared" ref="DN7:DN36" si="108">IF(DH7="C",DP7,0)</f>
        <v>0</v>
      </c>
      <c r="DO7" s="16">
        <f t="shared" si="19"/>
        <v>0</v>
      </c>
      <c r="DP7" s="16">
        <f t="shared" ref="DP7:DP36" si="109">IF(OR(DH7="E",DH7="F",DH7="C",DH7="A",DH7="B",DH7="R"),DQ7,0)</f>
        <v>0</v>
      </c>
      <c r="DQ7" s="16">
        <f t="shared" ref="DQ7:DQ36" si="110">IF(WEEKDAY(DG7,2)&gt;5,0,IF(WEEKDAY(DG7,2)=5,$D$50,IF(WEEKDAY(DG7,2)=4,$D$49,IF(WEEKDAY(DG7,2)=3,$D$48,IF(WEEKDAY(DG7,2)=2,$D$47,IF(WEEKDAY(DG7,2)=1,$D$46,"PB"))))))</f>
        <v>4</v>
      </c>
      <c r="DR7" s="69" t="str">
        <f t="shared" ref="DR7:DR36" si="111">IF(WEEKDAY(DS7,2)=3, _xlfn.ISOWEEKNUM(DS7),"")</f>
        <v/>
      </c>
      <c r="DS7" s="4">
        <f t="shared" ref="DS7:DS35" si="112">DS6+1</f>
        <v>46328</v>
      </c>
      <c r="DT7" s="8" t="s">
        <v>27</v>
      </c>
      <c r="DU7" s="16">
        <f t="shared" ref="DU7:DU36" si="113">IF(DT7="A",EB7,0)</f>
        <v>0</v>
      </c>
      <c r="DV7" s="16">
        <f t="shared" ref="DV7:DV36" si="114">IF(DT7="B",EB7,0)</f>
        <v>0</v>
      </c>
      <c r="DW7" s="16">
        <f t="shared" ref="DW7:DW36" si="115">IF(DT7="R",EB7,0)</f>
        <v>0</v>
      </c>
      <c r="DX7" s="16">
        <f t="shared" ref="DX7:DX36" si="116">IF(DT7="E",EB7,0)</f>
        <v>0</v>
      </c>
      <c r="DY7" s="16">
        <f t="shared" si="20"/>
        <v>7</v>
      </c>
      <c r="DZ7" s="16">
        <f t="shared" ref="DZ7:DZ36" si="117">IF(DT7="C",EB7,0)</f>
        <v>0</v>
      </c>
      <c r="EA7" s="16">
        <f t="shared" si="21"/>
        <v>0</v>
      </c>
      <c r="EB7" s="16">
        <f t="shared" ref="EB7:EB36" si="118">IF(OR(DT7="E",DT7="F",DT7="C",DT7="A",DT7="B",DT7="R"),EC7,0)</f>
        <v>7</v>
      </c>
      <c r="EC7" s="16">
        <f t="shared" ref="EC7:EC36" si="119">IF(WEEKDAY(DS7,2)&gt;5,0,IF(WEEKDAY(DS7,2)=5,$D$50,IF(WEEKDAY(DS7,2)=4,$D$49,IF(WEEKDAY(DS7,2)=3,$D$48,IF(WEEKDAY(DS7,2)=2,$D$47,IF(WEEKDAY(DS7,2)=1,$D$46,"PB"))))))</f>
        <v>7</v>
      </c>
      <c r="ED7" s="69">
        <f t="shared" ref="ED7:ED36" si="120">IF(WEEKDAY(EE7,2)=3, _xlfn.ISOWEEKNUM(EE7),"")</f>
        <v>49</v>
      </c>
      <c r="EE7" s="4">
        <f t="shared" ref="EE7:EE36" si="121">EE6+1</f>
        <v>46358</v>
      </c>
      <c r="EF7" s="8" t="s">
        <v>27</v>
      </c>
      <c r="EG7" s="16">
        <f t="shared" ref="EG7:EG36" si="122">IF(EF7="A",EN7,0)</f>
        <v>0</v>
      </c>
      <c r="EH7" s="16">
        <f t="shared" ref="EH7:EH36" si="123">IF(EF7="B",EN7,0)</f>
        <v>0</v>
      </c>
      <c r="EI7" s="16">
        <f t="shared" ref="EI7:EI36" si="124">IF(EF7="R",EN7,0)</f>
        <v>0</v>
      </c>
      <c r="EJ7" s="16">
        <f t="shared" ref="EJ7:EJ36" si="125">IF(EF7="E",EN7,0)</f>
        <v>0</v>
      </c>
      <c r="EK7" s="16">
        <f t="shared" si="22"/>
        <v>8</v>
      </c>
      <c r="EL7" s="16">
        <f t="shared" ref="EL7:EL36" si="126">IF(EF7="C",EN7,0)</f>
        <v>0</v>
      </c>
      <c r="EM7" s="16">
        <f t="shared" si="23"/>
        <v>0</v>
      </c>
      <c r="EN7" s="16">
        <f t="shared" ref="EN7:EN36" si="127">IF(OR(EF7="E",EF7="F",EF7="C",EF7="A",EF7="B",EF7="R"),EO7,0)</f>
        <v>8</v>
      </c>
      <c r="EO7" s="16">
        <f t="shared" ref="EO7:EO36" si="128">IF(WEEKDAY(EE7,2)&gt;5,0,IF(WEEKDAY(EE7,2)=5,$D$50,IF(WEEKDAY(EE7,2)=4,$D$49,IF(WEEKDAY(EE7,2)=3,$D$48,IF(WEEKDAY(EE7,2)=2,$D$47,IF(WEEKDAY(EE7,2)=1,$D$46,"PB"))))))</f>
        <v>8</v>
      </c>
      <c r="EP7" s="55"/>
    </row>
    <row r="8" spans="1:146" ht="21" customHeight="1" x14ac:dyDescent="0.2">
      <c r="A8" s="55"/>
      <c r="B8" s="69" t="str">
        <f t="shared" si="24"/>
        <v/>
      </c>
      <c r="C8" s="4">
        <f t="shared" si="25"/>
        <v>46025</v>
      </c>
      <c r="D8" s="66"/>
      <c r="E8" s="2">
        <f t="shared" ref="E8:E36" si="129">IF(D8="A",L8,0)</f>
        <v>0</v>
      </c>
      <c r="F8" s="2">
        <f t="shared" ref="F8:F36" si="130">IF(D8="B",L8,0)</f>
        <v>0</v>
      </c>
      <c r="G8" s="2">
        <f t="shared" ref="G8:G36" si="131">IF(D8="R",L8,0)</f>
        <v>0</v>
      </c>
      <c r="H8" s="16">
        <f t="shared" si="26"/>
        <v>0</v>
      </c>
      <c r="I8" s="16">
        <f t="shared" si="27"/>
        <v>0</v>
      </c>
      <c r="J8" s="16">
        <f t="shared" si="28"/>
        <v>0</v>
      </c>
      <c r="K8" s="16">
        <f t="shared" si="0"/>
        <v>0</v>
      </c>
      <c r="L8" s="16">
        <f t="shared" si="29"/>
        <v>0</v>
      </c>
      <c r="M8" s="16">
        <f t="shared" si="30"/>
        <v>0</v>
      </c>
      <c r="N8" s="69" t="str">
        <f t="shared" si="31"/>
        <v/>
      </c>
      <c r="O8" s="4">
        <f t="shared" si="32"/>
        <v>46056</v>
      </c>
      <c r="P8" s="8"/>
      <c r="Q8" s="16">
        <f t="shared" si="33"/>
        <v>0</v>
      </c>
      <c r="R8" s="16">
        <f t="shared" si="34"/>
        <v>0</v>
      </c>
      <c r="S8" s="16">
        <f t="shared" si="35"/>
        <v>0</v>
      </c>
      <c r="T8" s="16">
        <f t="shared" si="1"/>
        <v>0</v>
      </c>
      <c r="U8" s="16">
        <f t="shared" si="2"/>
        <v>0</v>
      </c>
      <c r="V8" s="16">
        <f t="shared" si="3"/>
        <v>0</v>
      </c>
      <c r="W8" s="16">
        <f t="shared" si="4"/>
        <v>0</v>
      </c>
      <c r="X8" s="16">
        <f t="shared" si="36"/>
        <v>0</v>
      </c>
      <c r="Y8" s="16">
        <f t="shared" si="37"/>
        <v>8</v>
      </c>
      <c r="Z8" s="69" t="str">
        <f t="shared" si="38"/>
        <v/>
      </c>
      <c r="AA8" s="4">
        <f t="shared" si="39"/>
        <v>46084</v>
      </c>
      <c r="AB8" s="8"/>
      <c r="AC8" s="16">
        <f t="shared" si="40"/>
        <v>0</v>
      </c>
      <c r="AD8" s="16">
        <f t="shared" si="41"/>
        <v>0</v>
      </c>
      <c r="AE8" s="16">
        <f t="shared" si="42"/>
        <v>0</v>
      </c>
      <c r="AF8" s="16">
        <f t="shared" si="43"/>
        <v>0</v>
      </c>
      <c r="AG8" s="16">
        <f t="shared" si="5"/>
        <v>0</v>
      </c>
      <c r="AH8" s="16">
        <f t="shared" si="44"/>
        <v>0</v>
      </c>
      <c r="AI8" s="16">
        <f t="shared" si="6"/>
        <v>0</v>
      </c>
      <c r="AJ8" s="16">
        <f t="shared" si="45"/>
        <v>0</v>
      </c>
      <c r="AK8" s="16">
        <f t="shared" si="46"/>
        <v>8</v>
      </c>
      <c r="AL8" s="69" t="str">
        <f t="shared" si="47"/>
        <v/>
      </c>
      <c r="AM8" s="4">
        <f t="shared" si="48"/>
        <v>46115</v>
      </c>
      <c r="AN8" s="8"/>
      <c r="AO8" s="16">
        <f t="shared" si="49"/>
        <v>0</v>
      </c>
      <c r="AP8" s="16">
        <f t="shared" si="50"/>
        <v>0</v>
      </c>
      <c r="AQ8" s="16">
        <f t="shared" si="51"/>
        <v>0</v>
      </c>
      <c r="AR8" s="16">
        <f t="shared" si="52"/>
        <v>0</v>
      </c>
      <c r="AS8" s="16">
        <f t="shared" si="7"/>
        <v>0</v>
      </c>
      <c r="AT8" s="16">
        <f t="shared" si="53"/>
        <v>0</v>
      </c>
      <c r="AU8" s="16">
        <f t="shared" si="8"/>
        <v>0</v>
      </c>
      <c r="AV8" s="16">
        <f t="shared" si="54"/>
        <v>0</v>
      </c>
      <c r="AW8" s="16">
        <f t="shared" si="55"/>
        <v>4</v>
      </c>
      <c r="AX8" s="69" t="str">
        <f t="shared" si="56"/>
        <v/>
      </c>
      <c r="AY8" s="4">
        <f t="shared" si="57"/>
        <v>46145</v>
      </c>
      <c r="AZ8" s="8"/>
      <c r="BA8" s="16">
        <f t="shared" si="58"/>
        <v>0</v>
      </c>
      <c r="BB8" s="16">
        <f t="shared" si="59"/>
        <v>0</v>
      </c>
      <c r="BC8" s="16">
        <f t="shared" si="60"/>
        <v>0</v>
      </c>
      <c r="BD8" s="16">
        <f t="shared" si="61"/>
        <v>0</v>
      </c>
      <c r="BE8" s="16">
        <f t="shared" si="9"/>
        <v>0</v>
      </c>
      <c r="BF8" s="16">
        <f t="shared" si="62"/>
        <v>0</v>
      </c>
      <c r="BG8" s="16">
        <f t="shared" si="63"/>
        <v>0</v>
      </c>
      <c r="BH8" s="16">
        <f t="shared" si="64"/>
        <v>0</v>
      </c>
      <c r="BI8" s="16">
        <f t="shared" si="65"/>
        <v>0</v>
      </c>
      <c r="BJ8" s="69">
        <f t="shared" si="66"/>
        <v>23</v>
      </c>
      <c r="BK8" s="4">
        <f t="shared" si="67"/>
        <v>46176</v>
      </c>
      <c r="BL8" s="8"/>
      <c r="BM8" s="16">
        <f t="shared" si="68"/>
        <v>0</v>
      </c>
      <c r="BN8" s="16">
        <f t="shared" si="69"/>
        <v>0</v>
      </c>
      <c r="BO8" s="16">
        <f t="shared" si="70"/>
        <v>0</v>
      </c>
      <c r="BP8" s="16">
        <f t="shared" si="71"/>
        <v>0</v>
      </c>
      <c r="BQ8" s="16">
        <f t="shared" si="10"/>
        <v>0</v>
      </c>
      <c r="BR8" s="16">
        <f t="shared" si="72"/>
        <v>0</v>
      </c>
      <c r="BS8" s="16">
        <f t="shared" si="11"/>
        <v>0</v>
      </c>
      <c r="BT8" s="16">
        <f t="shared" si="73"/>
        <v>0</v>
      </c>
      <c r="BU8" s="16">
        <f t="shared" si="74"/>
        <v>8</v>
      </c>
      <c r="BV8" s="69" t="str">
        <f t="shared" si="75"/>
        <v/>
      </c>
      <c r="BW8" s="4">
        <f t="shared" si="76"/>
        <v>46206</v>
      </c>
      <c r="BX8" s="8"/>
      <c r="BY8" s="16">
        <f t="shared" si="77"/>
        <v>0</v>
      </c>
      <c r="BZ8" s="16">
        <f t="shared" si="78"/>
        <v>0</v>
      </c>
      <c r="CA8" s="16">
        <f t="shared" si="79"/>
        <v>0</v>
      </c>
      <c r="CB8" s="16">
        <f t="shared" si="80"/>
        <v>0</v>
      </c>
      <c r="CC8" s="16">
        <f t="shared" si="12"/>
        <v>0</v>
      </c>
      <c r="CD8" s="16">
        <f t="shared" si="81"/>
        <v>0</v>
      </c>
      <c r="CE8" s="16">
        <f t="shared" si="13"/>
        <v>0</v>
      </c>
      <c r="CF8" s="16">
        <f t="shared" si="82"/>
        <v>0</v>
      </c>
      <c r="CG8" s="16">
        <f t="shared" si="83"/>
        <v>4</v>
      </c>
      <c r="CH8" s="69" t="str">
        <f t="shared" si="84"/>
        <v/>
      </c>
      <c r="CI8" s="4">
        <f t="shared" si="85"/>
        <v>46237</v>
      </c>
      <c r="CJ8" s="8"/>
      <c r="CK8" s="16">
        <f t="shared" si="86"/>
        <v>0</v>
      </c>
      <c r="CL8" s="16">
        <f t="shared" si="87"/>
        <v>0</v>
      </c>
      <c r="CM8" s="16">
        <f t="shared" si="88"/>
        <v>0</v>
      </c>
      <c r="CN8" s="16">
        <f t="shared" si="89"/>
        <v>0</v>
      </c>
      <c r="CO8" s="16">
        <f t="shared" si="14"/>
        <v>0</v>
      </c>
      <c r="CP8" s="16">
        <f t="shared" si="90"/>
        <v>0</v>
      </c>
      <c r="CQ8" s="16">
        <f t="shared" si="15"/>
        <v>0</v>
      </c>
      <c r="CR8" s="16">
        <f t="shared" si="91"/>
        <v>0</v>
      </c>
      <c r="CS8" s="16">
        <f t="shared" si="92"/>
        <v>7</v>
      </c>
      <c r="CT8" s="69" t="str">
        <f t="shared" si="93"/>
        <v/>
      </c>
      <c r="CU8" s="4">
        <f t="shared" si="94"/>
        <v>46268</v>
      </c>
      <c r="CV8" s="8"/>
      <c r="CW8" s="16">
        <f t="shared" si="95"/>
        <v>0</v>
      </c>
      <c r="CX8" s="16">
        <f t="shared" si="96"/>
        <v>0</v>
      </c>
      <c r="CY8" s="16">
        <f t="shared" si="97"/>
        <v>0</v>
      </c>
      <c r="CZ8" s="16">
        <f t="shared" si="98"/>
        <v>0</v>
      </c>
      <c r="DA8" s="16">
        <f t="shared" si="16"/>
        <v>0</v>
      </c>
      <c r="DB8" s="16">
        <f t="shared" si="99"/>
        <v>0</v>
      </c>
      <c r="DC8" s="16">
        <f t="shared" si="17"/>
        <v>0</v>
      </c>
      <c r="DD8" s="16">
        <f t="shared" si="100"/>
        <v>0</v>
      </c>
      <c r="DE8" s="16">
        <f t="shared" si="101"/>
        <v>8</v>
      </c>
      <c r="DF8" s="69" t="str">
        <f t="shared" si="102"/>
        <v/>
      </c>
      <c r="DG8" s="4">
        <f t="shared" si="103"/>
        <v>46298</v>
      </c>
      <c r="DH8" s="8"/>
      <c r="DI8" s="16">
        <f t="shared" si="104"/>
        <v>0</v>
      </c>
      <c r="DJ8" s="16">
        <f t="shared" si="105"/>
        <v>0</v>
      </c>
      <c r="DK8" s="16">
        <f t="shared" si="106"/>
        <v>0</v>
      </c>
      <c r="DL8" s="16">
        <f t="shared" si="107"/>
        <v>0</v>
      </c>
      <c r="DM8" s="16">
        <f t="shared" si="18"/>
        <v>0</v>
      </c>
      <c r="DN8" s="16">
        <f t="shared" si="108"/>
        <v>0</v>
      </c>
      <c r="DO8" s="16">
        <f t="shared" si="19"/>
        <v>0</v>
      </c>
      <c r="DP8" s="16">
        <f t="shared" si="109"/>
        <v>0</v>
      </c>
      <c r="DQ8" s="16">
        <f t="shared" si="110"/>
        <v>0</v>
      </c>
      <c r="DR8" s="69" t="str">
        <f t="shared" si="111"/>
        <v/>
      </c>
      <c r="DS8" s="4">
        <f t="shared" si="112"/>
        <v>46329</v>
      </c>
      <c r="DT8" s="8" t="s">
        <v>27</v>
      </c>
      <c r="DU8" s="16">
        <f t="shared" si="113"/>
        <v>0</v>
      </c>
      <c r="DV8" s="16">
        <f t="shared" si="114"/>
        <v>0</v>
      </c>
      <c r="DW8" s="16">
        <f t="shared" si="115"/>
        <v>0</v>
      </c>
      <c r="DX8" s="16">
        <f t="shared" si="116"/>
        <v>0</v>
      </c>
      <c r="DY8" s="16">
        <f t="shared" si="20"/>
        <v>8</v>
      </c>
      <c r="DZ8" s="16">
        <f t="shared" si="117"/>
        <v>0</v>
      </c>
      <c r="EA8" s="16">
        <f t="shared" si="21"/>
        <v>0</v>
      </c>
      <c r="EB8" s="16">
        <f t="shared" si="118"/>
        <v>8</v>
      </c>
      <c r="EC8" s="16">
        <f t="shared" si="119"/>
        <v>8</v>
      </c>
      <c r="ED8" s="69" t="str">
        <f t="shared" si="120"/>
        <v/>
      </c>
      <c r="EE8" s="4">
        <f t="shared" si="121"/>
        <v>46359</v>
      </c>
      <c r="EF8" s="8" t="s">
        <v>27</v>
      </c>
      <c r="EG8" s="16">
        <f t="shared" si="122"/>
        <v>0</v>
      </c>
      <c r="EH8" s="16">
        <f t="shared" si="123"/>
        <v>0</v>
      </c>
      <c r="EI8" s="16">
        <f t="shared" si="124"/>
        <v>0</v>
      </c>
      <c r="EJ8" s="16">
        <f t="shared" si="125"/>
        <v>0</v>
      </c>
      <c r="EK8" s="16">
        <f t="shared" si="22"/>
        <v>8</v>
      </c>
      <c r="EL8" s="16">
        <f t="shared" si="126"/>
        <v>0</v>
      </c>
      <c r="EM8" s="16">
        <f t="shared" si="23"/>
        <v>0</v>
      </c>
      <c r="EN8" s="16">
        <f t="shared" si="127"/>
        <v>8</v>
      </c>
      <c r="EO8" s="16">
        <f t="shared" si="128"/>
        <v>8</v>
      </c>
      <c r="EP8" s="55"/>
    </row>
    <row r="9" spans="1:146" ht="21" customHeight="1" x14ac:dyDescent="0.2">
      <c r="A9" s="55"/>
      <c r="B9" s="69" t="str">
        <f t="shared" si="24"/>
        <v/>
      </c>
      <c r="C9" s="4">
        <f t="shared" si="25"/>
        <v>46026</v>
      </c>
      <c r="D9" s="66"/>
      <c r="E9" s="2">
        <f t="shared" si="129"/>
        <v>0</v>
      </c>
      <c r="F9" s="2">
        <f t="shared" si="130"/>
        <v>0</v>
      </c>
      <c r="G9" s="2">
        <f t="shared" si="131"/>
        <v>0</v>
      </c>
      <c r="H9" s="16">
        <f t="shared" si="26"/>
        <v>0</v>
      </c>
      <c r="I9" s="16">
        <f t="shared" si="27"/>
        <v>0</v>
      </c>
      <c r="J9" s="16">
        <f t="shared" si="28"/>
        <v>0</v>
      </c>
      <c r="K9" s="16">
        <f t="shared" si="0"/>
        <v>0</v>
      </c>
      <c r="L9" s="16">
        <f t="shared" si="29"/>
        <v>0</v>
      </c>
      <c r="M9" s="16">
        <f t="shared" si="30"/>
        <v>0</v>
      </c>
      <c r="N9" s="69">
        <f t="shared" si="31"/>
        <v>6</v>
      </c>
      <c r="O9" s="4">
        <f t="shared" si="32"/>
        <v>46057</v>
      </c>
      <c r="P9" s="8"/>
      <c r="Q9" s="16">
        <f t="shared" si="33"/>
        <v>0</v>
      </c>
      <c r="R9" s="16">
        <f t="shared" si="34"/>
        <v>0</v>
      </c>
      <c r="S9" s="16">
        <f t="shared" si="35"/>
        <v>0</v>
      </c>
      <c r="T9" s="16">
        <f t="shared" si="1"/>
        <v>0</v>
      </c>
      <c r="U9" s="16">
        <f t="shared" si="2"/>
        <v>0</v>
      </c>
      <c r="V9" s="16">
        <f t="shared" si="3"/>
        <v>0</v>
      </c>
      <c r="W9" s="16">
        <f t="shared" si="4"/>
        <v>0</v>
      </c>
      <c r="X9" s="16">
        <f t="shared" si="36"/>
        <v>0</v>
      </c>
      <c r="Y9" s="16">
        <f t="shared" si="37"/>
        <v>8</v>
      </c>
      <c r="Z9" s="69">
        <f t="shared" si="38"/>
        <v>10</v>
      </c>
      <c r="AA9" s="4">
        <f t="shared" si="39"/>
        <v>46085</v>
      </c>
      <c r="AB9" s="8"/>
      <c r="AC9" s="16">
        <f t="shared" si="40"/>
        <v>0</v>
      </c>
      <c r="AD9" s="16">
        <f t="shared" si="41"/>
        <v>0</v>
      </c>
      <c r="AE9" s="16">
        <f t="shared" si="42"/>
        <v>0</v>
      </c>
      <c r="AF9" s="16">
        <f t="shared" si="43"/>
        <v>0</v>
      </c>
      <c r="AG9" s="16">
        <f t="shared" si="5"/>
        <v>0</v>
      </c>
      <c r="AH9" s="16">
        <f t="shared" si="44"/>
        <v>0</v>
      </c>
      <c r="AI9" s="16">
        <f t="shared" si="6"/>
        <v>0</v>
      </c>
      <c r="AJ9" s="16">
        <f t="shared" si="45"/>
        <v>0</v>
      </c>
      <c r="AK9" s="16">
        <f t="shared" si="46"/>
        <v>8</v>
      </c>
      <c r="AL9" s="69" t="str">
        <f t="shared" si="47"/>
        <v/>
      </c>
      <c r="AM9" s="4">
        <f t="shared" si="48"/>
        <v>46116</v>
      </c>
      <c r="AN9" s="8"/>
      <c r="AO9" s="16">
        <f t="shared" si="49"/>
        <v>0</v>
      </c>
      <c r="AP9" s="16">
        <f t="shared" si="50"/>
        <v>0</v>
      </c>
      <c r="AQ9" s="16">
        <f t="shared" si="51"/>
        <v>0</v>
      </c>
      <c r="AR9" s="16">
        <f t="shared" si="52"/>
        <v>0</v>
      </c>
      <c r="AS9" s="16">
        <f t="shared" si="7"/>
        <v>0</v>
      </c>
      <c r="AT9" s="16">
        <f t="shared" si="53"/>
        <v>0</v>
      </c>
      <c r="AU9" s="16">
        <f t="shared" si="8"/>
        <v>0</v>
      </c>
      <c r="AV9" s="16">
        <f t="shared" si="54"/>
        <v>0</v>
      </c>
      <c r="AW9" s="16">
        <f t="shared" si="55"/>
        <v>0</v>
      </c>
      <c r="AX9" s="69" t="str">
        <f t="shared" si="56"/>
        <v/>
      </c>
      <c r="AY9" s="4">
        <f t="shared" si="57"/>
        <v>46146</v>
      </c>
      <c r="AZ9" s="8"/>
      <c r="BA9" s="16">
        <f t="shared" si="58"/>
        <v>0</v>
      </c>
      <c r="BB9" s="16">
        <f t="shared" si="59"/>
        <v>0</v>
      </c>
      <c r="BC9" s="16">
        <f t="shared" si="60"/>
        <v>0</v>
      </c>
      <c r="BD9" s="16">
        <f t="shared" si="61"/>
        <v>0</v>
      </c>
      <c r="BE9" s="16">
        <f t="shared" si="9"/>
        <v>0</v>
      </c>
      <c r="BF9" s="16">
        <f t="shared" si="62"/>
        <v>0</v>
      </c>
      <c r="BG9" s="16">
        <f t="shared" si="63"/>
        <v>0</v>
      </c>
      <c r="BH9" s="16">
        <f t="shared" si="64"/>
        <v>0</v>
      </c>
      <c r="BI9" s="16">
        <f t="shared" si="65"/>
        <v>7</v>
      </c>
      <c r="BJ9" s="69" t="str">
        <f t="shared" si="66"/>
        <v/>
      </c>
      <c r="BK9" s="4">
        <f t="shared" si="67"/>
        <v>46177</v>
      </c>
      <c r="BL9" s="8"/>
      <c r="BM9" s="16">
        <f t="shared" si="68"/>
        <v>0</v>
      </c>
      <c r="BN9" s="16">
        <f t="shared" si="69"/>
        <v>0</v>
      </c>
      <c r="BO9" s="16">
        <f t="shared" si="70"/>
        <v>0</v>
      </c>
      <c r="BP9" s="16">
        <f t="shared" si="71"/>
        <v>0</v>
      </c>
      <c r="BQ9" s="16">
        <f t="shared" si="10"/>
        <v>0</v>
      </c>
      <c r="BR9" s="16">
        <f t="shared" si="72"/>
        <v>0</v>
      </c>
      <c r="BS9" s="16">
        <f t="shared" si="11"/>
        <v>0</v>
      </c>
      <c r="BT9" s="16">
        <f t="shared" si="73"/>
        <v>0</v>
      </c>
      <c r="BU9" s="16">
        <f t="shared" si="74"/>
        <v>8</v>
      </c>
      <c r="BV9" s="69" t="str">
        <f t="shared" si="75"/>
        <v/>
      </c>
      <c r="BW9" s="4">
        <f t="shared" si="76"/>
        <v>46207</v>
      </c>
      <c r="BX9" s="8"/>
      <c r="BY9" s="16">
        <f t="shared" si="77"/>
        <v>0</v>
      </c>
      <c r="BZ9" s="16">
        <f t="shared" si="78"/>
        <v>0</v>
      </c>
      <c r="CA9" s="16">
        <f t="shared" si="79"/>
        <v>0</v>
      </c>
      <c r="CB9" s="16">
        <f t="shared" si="80"/>
        <v>0</v>
      </c>
      <c r="CC9" s="16">
        <f t="shared" si="12"/>
        <v>0</v>
      </c>
      <c r="CD9" s="16">
        <f t="shared" si="81"/>
        <v>0</v>
      </c>
      <c r="CE9" s="16">
        <f t="shared" si="13"/>
        <v>0</v>
      </c>
      <c r="CF9" s="16">
        <f t="shared" si="82"/>
        <v>0</v>
      </c>
      <c r="CG9" s="16">
        <f t="shared" si="83"/>
        <v>0</v>
      </c>
      <c r="CH9" s="69" t="str">
        <f t="shared" si="84"/>
        <v/>
      </c>
      <c r="CI9" s="4">
        <f t="shared" si="85"/>
        <v>46238</v>
      </c>
      <c r="CJ9" s="8"/>
      <c r="CK9" s="16">
        <f t="shared" si="86"/>
        <v>0</v>
      </c>
      <c r="CL9" s="16">
        <f t="shared" si="87"/>
        <v>0</v>
      </c>
      <c r="CM9" s="16">
        <f t="shared" si="88"/>
        <v>0</v>
      </c>
      <c r="CN9" s="16">
        <f t="shared" si="89"/>
        <v>0</v>
      </c>
      <c r="CO9" s="16">
        <f t="shared" si="14"/>
        <v>0</v>
      </c>
      <c r="CP9" s="16">
        <f t="shared" si="90"/>
        <v>0</v>
      </c>
      <c r="CQ9" s="16">
        <f t="shared" si="15"/>
        <v>0</v>
      </c>
      <c r="CR9" s="16">
        <f t="shared" si="91"/>
        <v>0</v>
      </c>
      <c r="CS9" s="16">
        <f t="shared" si="92"/>
        <v>8</v>
      </c>
      <c r="CT9" s="69" t="str">
        <f t="shared" si="93"/>
        <v/>
      </c>
      <c r="CU9" s="4">
        <f t="shared" si="94"/>
        <v>46269</v>
      </c>
      <c r="CV9" s="8"/>
      <c r="CW9" s="16">
        <f t="shared" si="95"/>
        <v>0</v>
      </c>
      <c r="CX9" s="16">
        <f t="shared" si="96"/>
        <v>0</v>
      </c>
      <c r="CY9" s="16">
        <f t="shared" si="97"/>
        <v>0</v>
      </c>
      <c r="CZ9" s="16">
        <f t="shared" si="98"/>
        <v>0</v>
      </c>
      <c r="DA9" s="16">
        <f t="shared" si="16"/>
        <v>0</v>
      </c>
      <c r="DB9" s="16">
        <f t="shared" si="99"/>
        <v>0</v>
      </c>
      <c r="DC9" s="16">
        <f t="shared" si="17"/>
        <v>0</v>
      </c>
      <c r="DD9" s="16">
        <f t="shared" si="100"/>
        <v>0</v>
      </c>
      <c r="DE9" s="16">
        <f t="shared" si="101"/>
        <v>4</v>
      </c>
      <c r="DF9" s="69" t="str">
        <f t="shared" si="102"/>
        <v/>
      </c>
      <c r="DG9" s="4">
        <f t="shared" si="103"/>
        <v>46299</v>
      </c>
      <c r="DH9" s="8"/>
      <c r="DI9" s="16">
        <f t="shared" si="104"/>
        <v>0</v>
      </c>
      <c r="DJ9" s="16">
        <f t="shared" si="105"/>
        <v>0</v>
      </c>
      <c r="DK9" s="16">
        <f t="shared" si="106"/>
        <v>0</v>
      </c>
      <c r="DL9" s="16">
        <f t="shared" si="107"/>
        <v>0</v>
      </c>
      <c r="DM9" s="16">
        <f t="shared" si="18"/>
        <v>0</v>
      </c>
      <c r="DN9" s="16">
        <f t="shared" si="108"/>
        <v>0</v>
      </c>
      <c r="DO9" s="16">
        <f t="shared" si="19"/>
        <v>0</v>
      </c>
      <c r="DP9" s="16">
        <f t="shared" si="109"/>
        <v>0</v>
      </c>
      <c r="DQ9" s="16">
        <f t="shared" si="110"/>
        <v>0</v>
      </c>
      <c r="DR9" s="69">
        <f t="shared" si="111"/>
        <v>45</v>
      </c>
      <c r="DS9" s="4">
        <f t="shared" si="112"/>
        <v>46330</v>
      </c>
      <c r="DT9" s="8" t="s">
        <v>27</v>
      </c>
      <c r="DU9" s="16">
        <f t="shared" si="113"/>
        <v>0</v>
      </c>
      <c r="DV9" s="16">
        <f t="shared" si="114"/>
        <v>0</v>
      </c>
      <c r="DW9" s="16">
        <f t="shared" si="115"/>
        <v>0</v>
      </c>
      <c r="DX9" s="16">
        <f t="shared" si="116"/>
        <v>0</v>
      </c>
      <c r="DY9" s="16">
        <f t="shared" si="20"/>
        <v>8</v>
      </c>
      <c r="DZ9" s="16">
        <f t="shared" si="117"/>
        <v>0</v>
      </c>
      <c r="EA9" s="16">
        <f t="shared" si="21"/>
        <v>0</v>
      </c>
      <c r="EB9" s="16">
        <f t="shared" si="118"/>
        <v>8</v>
      </c>
      <c r="EC9" s="16">
        <f t="shared" si="119"/>
        <v>8</v>
      </c>
      <c r="ED9" s="69" t="str">
        <f t="shared" si="120"/>
        <v/>
      </c>
      <c r="EE9" s="4">
        <f t="shared" si="121"/>
        <v>46360</v>
      </c>
      <c r="EF9" s="8" t="s">
        <v>27</v>
      </c>
      <c r="EG9" s="16">
        <f t="shared" si="122"/>
        <v>0</v>
      </c>
      <c r="EH9" s="16">
        <f t="shared" si="123"/>
        <v>0</v>
      </c>
      <c r="EI9" s="16">
        <f t="shared" si="124"/>
        <v>0</v>
      </c>
      <c r="EJ9" s="16">
        <f t="shared" si="125"/>
        <v>0</v>
      </c>
      <c r="EK9" s="16">
        <f t="shared" si="22"/>
        <v>4</v>
      </c>
      <c r="EL9" s="16">
        <f t="shared" si="126"/>
        <v>0</v>
      </c>
      <c r="EM9" s="16">
        <f t="shared" si="23"/>
        <v>0</v>
      </c>
      <c r="EN9" s="16">
        <f t="shared" si="127"/>
        <v>4</v>
      </c>
      <c r="EO9" s="16">
        <f t="shared" si="128"/>
        <v>4</v>
      </c>
      <c r="EP9" s="55"/>
    </row>
    <row r="10" spans="1:146" ht="21" customHeight="1" x14ac:dyDescent="0.2">
      <c r="A10" s="55"/>
      <c r="B10" s="69" t="str">
        <f t="shared" si="24"/>
        <v/>
      </c>
      <c r="C10" s="4">
        <f t="shared" si="25"/>
        <v>46027</v>
      </c>
      <c r="D10" s="66"/>
      <c r="E10" s="2">
        <f t="shared" si="129"/>
        <v>0</v>
      </c>
      <c r="F10" s="2">
        <f t="shared" si="130"/>
        <v>0</v>
      </c>
      <c r="G10" s="2">
        <f t="shared" si="131"/>
        <v>0</v>
      </c>
      <c r="H10" s="16">
        <f t="shared" si="26"/>
        <v>0</v>
      </c>
      <c r="I10" s="16">
        <f t="shared" si="27"/>
        <v>0</v>
      </c>
      <c r="J10" s="16">
        <f t="shared" si="28"/>
        <v>0</v>
      </c>
      <c r="K10" s="16">
        <f t="shared" si="0"/>
        <v>0</v>
      </c>
      <c r="L10" s="16">
        <f t="shared" si="29"/>
        <v>0</v>
      </c>
      <c r="M10" s="16">
        <f t="shared" si="30"/>
        <v>7</v>
      </c>
      <c r="N10" s="69" t="str">
        <f t="shared" si="31"/>
        <v/>
      </c>
      <c r="O10" s="4">
        <f t="shared" si="32"/>
        <v>46058</v>
      </c>
      <c r="P10" s="8"/>
      <c r="Q10" s="16">
        <f t="shared" si="33"/>
        <v>0</v>
      </c>
      <c r="R10" s="16">
        <f t="shared" si="34"/>
        <v>0</v>
      </c>
      <c r="S10" s="16">
        <f t="shared" si="35"/>
        <v>0</v>
      </c>
      <c r="T10" s="16">
        <f t="shared" si="1"/>
        <v>0</v>
      </c>
      <c r="U10" s="16">
        <f t="shared" si="2"/>
        <v>0</v>
      </c>
      <c r="V10" s="16">
        <f t="shared" si="3"/>
        <v>0</v>
      </c>
      <c r="W10" s="16">
        <f t="shared" si="4"/>
        <v>0</v>
      </c>
      <c r="X10" s="16">
        <f t="shared" si="36"/>
        <v>0</v>
      </c>
      <c r="Y10" s="16">
        <f t="shared" si="37"/>
        <v>8</v>
      </c>
      <c r="Z10" s="69" t="str">
        <f t="shared" si="38"/>
        <v/>
      </c>
      <c r="AA10" s="4">
        <f t="shared" si="39"/>
        <v>46086</v>
      </c>
      <c r="AB10" s="8"/>
      <c r="AC10" s="16">
        <f t="shared" si="40"/>
        <v>0</v>
      </c>
      <c r="AD10" s="16">
        <f t="shared" si="41"/>
        <v>0</v>
      </c>
      <c r="AE10" s="16">
        <f t="shared" si="42"/>
        <v>0</v>
      </c>
      <c r="AF10" s="16">
        <f t="shared" si="43"/>
        <v>0</v>
      </c>
      <c r="AG10" s="16">
        <f t="shared" si="5"/>
        <v>0</v>
      </c>
      <c r="AH10" s="16">
        <f t="shared" si="44"/>
        <v>0</v>
      </c>
      <c r="AI10" s="16">
        <f t="shared" si="6"/>
        <v>0</v>
      </c>
      <c r="AJ10" s="16">
        <f t="shared" si="45"/>
        <v>0</v>
      </c>
      <c r="AK10" s="16">
        <f t="shared" si="46"/>
        <v>8</v>
      </c>
      <c r="AL10" s="69" t="str">
        <f t="shared" si="47"/>
        <v/>
      </c>
      <c r="AM10" s="4">
        <f t="shared" si="48"/>
        <v>46117</v>
      </c>
      <c r="AN10" s="8"/>
      <c r="AO10" s="16">
        <f t="shared" si="49"/>
        <v>0</v>
      </c>
      <c r="AP10" s="16">
        <f t="shared" si="50"/>
        <v>0</v>
      </c>
      <c r="AQ10" s="16">
        <f t="shared" si="51"/>
        <v>0</v>
      </c>
      <c r="AR10" s="16">
        <f t="shared" si="52"/>
        <v>0</v>
      </c>
      <c r="AS10" s="16">
        <f t="shared" si="7"/>
        <v>0</v>
      </c>
      <c r="AT10" s="16">
        <f t="shared" si="53"/>
        <v>0</v>
      </c>
      <c r="AU10" s="16">
        <f t="shared" si="8"/>
        <v>0</v>
      </c>
      <c r="AV10" s="16">
        <f t="shared" si="54"/>
        <v>0</v>
      </c>
      <c r="AW10" s="16">
        <f t="shared" si="55"/>
        <v>0</v>
      </c>
      <c r="AX10" s="69" t="str">
        <f t="shared" si="56"/>
        <v/>
      </c>
      <c r="AY10" s="4">
        <f t="shared" si="57"/>
        <v>46147</v>
      </c>
      <c r="AZ10" s="8"/>
      <c r="BA10" s="16">
        <f t="shared" si="58"/>
        <v>0</v>
      </c>
      <c r="BB10" s="16">
        <f t="shared" si="59"/>
        <v>0</v>
      </c>
      <c r="BC10" s="16">
        <f t="shared" si="60"/>
        <v>0</v>
      </c>
      <c r="BD10" s="16">
        <f t="shared" si="61"/>
        <v>0</v>
      </c>
      <c r="BE10" s="16">
        <f t="shared" si="9"/>
        <v>0</v>
      </c>
      <c r="BF10" s="16">
        <f t="shared" si="62"/>
        <v>0</v>
      </c>
      <c r="BG10" s="16">
        <f t="shared" si="63"/>
        <v>0</v>
      </c>
      <c r="BH10" s="16">
        <f t="shared" si="64"/>
        <v>0</v>
      </c>
      <c r="BI10" s="16">
        <f t="shared" si="65"/>
        <v>8</v>
      </c>
      <c r="BJ10" s="69" t="str">
        <f t="shared" si="66"/>
        <v/>
      </c>
      <c r="BK10" s="4">
        <f t="shared" si="67"/>
        <v>46178</v>
      </c>
      <c r="BL10" s="8"/>
      <c r="BM10" s="16">
        <f t="shared" si="68"/>
        <v>0</v>
      </c>
      <c r="BN10" s="16">
        <f t="shared" si="69"/>
        <v>0</v>
      </c>
      <c r="BO10" s="16">
        <f t="shared" si="70"/>
        <v>0</v>
      </c>
      <c r="BP10" s="16">
        <f t="shared" si="71"/>
        <v>0</v>
      </c>
      <c r="BQ10" s="16">
        <f t="shared" si="10"/>
        <v>0</v>
      </c>
      <c r="BR10" s="16">
        <f t="shared" si="72"/>
        <v>0</v>
      </c>
      <c r="BS10" s="16">
        <f t="shared" si="11"/>
        <v>0</v>
      </c>
      <c r="BT10" s="16">
        <f t="shared" si="73"/>
        <v>0</v>
      </c>
      <c r="BU10" s="16">
        <f t="shared" si="74"/>
        <v>4</v>
      </c>
      <c r="BV10" s="69" t="str">
        <f t="shared" si="75"/>
        <v/>
      </c>
      <c r="BW10" s="4">
        <f t="shared" si="76"/>
        <v>46208</v>
      </c>
      <c r="BX10" s="8"/>
      <c r="BY10" s="16">
        <f t="shared" si="77"/>
        <v>0</v>
      </c>
      <c r="BZ10" s="16">
        <f t="shared" si="78"/>
        <v>0</v>
      </c>
      <c r="CA10" s="16">
        <f t="shared" si="79"/>
        <v>0</v>
      </c>
      <c r="CB10" s="16">
        <f t="shared" si="80"/>
        <v>0</v>
      </c>
      <c r="CC10" s="16">
        <f t="shared" si="12"/>
        <v>0</v>
      </c>
      <c r="CD10" s="16">
        <f t="shared" si="81"/>
        <v>0</v>
      </c>
      <c r="CE10" s="16">
        <f t="shared" si="13"/>
        <v>0</v>
      </c>
      <c r="CF10" s="16">
        <f t="shared" si="82"/>
        <v>0</v>
      </c>
      <c r="CG10" s="16">
        <f t="shared" si="83"/>
        <v>0</v>
      </c>
      <c r="CH10" s="69">
        <f t="shared" si="84"/>
        <v>32</v>
      </c>
      <c r="CI10" s="4">
        <f t="shared" si="85"/>
        <v>46239</v>
      </c>
      <c r="CJ10" s="8"/>
      <c r="CK10" s="16">
        <f t="shared" si="86"/>
        <v>0</v>
      </c>
      <c r="CL10" s="16">
        <f t="shared" si="87"/>
        <v>0</v>
      </c>
      <c r="CM10" s="16">
        <f t="shared" si="88"/>
        <v>0</v>
      </c>
      <c r="CN10" s="16">
        <f t="shared" si="89"/>
        <v>0</v>
      </c>
      <c r="CO10" s="16">
        <f t="shared" si="14"/>
        <v>0</v>
      </c>
      <c r="CP10" s="16">
        <f t="shared" si="90"/>
        <v>0</v>
      </c>
      <c r="CQ10" s="16">
        <f t="shared" si="15"/>
        <v>0</v>
      </c>
      <c r="CR10" s="16">
        <f t="shared" si="91"/>
        <v>0</v>
      </c>
      <c r="CS10" s="16">
        <f t="shared" si="92"/>
        <v>8</v>
      </c>
      <c r="CT10" s="69" t="str">
        <f t="shared" si="93"/>
        <v/>
      </c>
      <c r="CU10" s="4">
        <f t="shared" si="94"/>
        <v>46270</v>
      </c>
      <c r="CV10" s="8"/>
      <c r="CW10" s="16">
        <f t="shared" si="95"/>
        <v>0</v>
      </c>
      <c r="CX10" s="16">
        <f t="shared" si="96"/>
        <v>0</v>
      </c>
      <c r="CY10" s="16">
        <f t="shared" si="97"/>
        <v>0</v>
      </c>
      <c r="CZ10" s="16">
        <f t="shared" si="98"/>
        <v>0</v>
      </c>
      <c r="DA10" s="16">
        <f t="shared" si="16"/>
        <v>0</v>
      </c>
      <c r="DB10" s="16">
        <f t="shared" si="99"/>
        <v>0</v>
      </c>
      <c r="DC10" s="16">
        <f t="shared" si="17"/>
        <v>0</v>
      </c>
      <c r="DD10" s="16">
        <f t="shared" si="100"/>
        <v>0</v>
      </c>
      <c r="DE10" s="16">
        <f t="shared" si="101"/>
        <v>0</v>
      </c>
      <c r="DF10" s="69" t="str">
        <f t="shared" si="102"/>
        <v/>
      </c>
      <c r="DG10" s="4">
        <f t="shared" si="103"/>
        <v>46300</v>
      </c>
      <c r="DH10" s="8" t="s">
        <v>27</v>
      </c>
      <c r="DI10" s="16">
        <f t="shared" si="104"/>
        <v>0</v>
      </c>
      <c r="DJ10" s="16">
        <f t="shared" si="105"/>
        <v>0</v>
      </c>
      <c r="DK10" s="16">
        <f t="shared" si="106"/>
        <v>0</v>
      </c>
      <c r="DL10" s="16">
        <f t="shared" si="107"/>
        <v>0</v>
      </c>
      <c r="DM10" s="16">
        <f t="shared" si="18"/>
        <v>7</v>
      </c>
      <c r="DN10" s="16">
        <f t="shared" si="108"/>
        <v>0</v>
      </c>
      <c r="DO10" s="16">
        <f t="shared" si="19"/>
        <v>0</v>
      </c>
      <c r="DP10" s="16">
        <f t="shared" si="109"/>
        <v>7</v>
      </c>
      <c r="DQ10" s="16">
        <f t="shared" si="110"/>
        <v>7</v>
      </c>
      <c r="DR10" s="69" t="str">
        <f t="shared" si="111"/>
        <v/>
      </c>
      <c r="DS10" s="4">
        <f t="shared" si="112"/>
        <v>46331</v>
      </c>
      <c r="DT10" s="8" t="s">
        <v>27</v>
      </c>
      <c r="DU10" s="16">
        <f t="shared" si="113"/>
        <v>0</v>
      </c>
      <c r="DV10" s="16">
        <f t="shared" si="114"/>
        <v>0</v>
      </c>
      <c r="DW10" s="16">
        <f t="shared" si="115"/>
        <v>0</v>
      </c>
      <c r="DX10" s="16">
        <f t="shared" si="116"/>
        <v>0</v>
      </c>
      <c r="DY10" s="16">
        <f t="shared" si="20"/>
        <v>8</v>
      </c>
      <c r="DZ10" s="16">
        <f t="shared" si="117"/>
        <v>0</v>
      </c>
      <c r="EA10" s="16">
        <f t="shared" si="21"/>
        <v>0</v>
      </c>
      <c r="EB10" s="16">
        <f t="shared" si="118"/>
        <v>8</v>
      </c>
      <c r="EC10" s="16">
        <f t="shared" si="119"/>
        <v>8</v>
      </c>
      <c r="ED10" s="69" t="str">
        <f t="shared" si="120"/>
        <v/>
      </c>
      <c r="EE10" s="4">
        <f t="shared" si="121"/>
        <v>46361</v>
      </c>
      <c r="EF10" s="8"/>
      <c r="EG10" s="16">
        <f t="shared" si="122"/>
        <v>0</v>
      </c>
      <c r="EH10" s="16">
        <f t="shared" si="123"/>
        <v>0</v>
      </c>
      <c r="EI10" s="16">
        <f t="shared" si="124"/>
        <v>0</v>
      </c>
      <c r="EJ10" s="16">
        <f t="shared" si="125"/>
        <v>0</v>
      </c>
      <c r="EK10" s="16">
        <f t="shared" si="22"/>
        <v>0</v>
      </c>
      <c r="EL10" s="16">
        <f t="shared" si="126"/>
        <v>0</v>
      </c>
      <c r="EM10" s="16">
        <f t="shared" si="23"/>
        <v>0</v>
      </c>
      <c r="EN10" s="16">
        <f t="shared" si="127"/>
        <v>0</v>
      </c>
      <c r="EO10" s="16">
        <f t="shared" si="128"/>
        <v>0</v>
      </c>
      <c r="EP10" s="55"/>
    </row>
    <row r="11" spans="1:146" ht="21" customHeight="1" x14ac:dyDescent="0.2">
      <c r="A11" s="55"/>
      <c r="B11" s="69" t="str">
        <f t="shared" si="24"/>
        <v/>
      </c>
      <c r="C11" s="4">
        <f t="shared" si="25"/>
        <v>46028</v>
      </c>
      <c r="D11" s="66"/>
      <c r="E11" s="2">
        <f t="shared" si="129"/>
        <v>0</v>
      </c>
      <c r="F11" s="2">
        <f t="shared" si="130"/>
        <v>0</v>
      </c>
      <c r="G11" s="2">
        <f t="shared" si="131"/>
        <v>0</v>
      </c>
      <c r="H11" s="16">
        <f t="shared" si="26"/>
        <v>0</v>
      </c>
      <c r="I11" s="16">
        <f t="shared" si="27"/>
        <v>0</v>
      </c>
      <c r="J11" s="16">
        <f t="shared" si="28"/>
        <v>0</v>
      </c>
      <c r="K11" s="16">
        <f t="shared" si="0"/>
        <v>0</v>
      </c>
      <c r="L11" s="16">
        <f t="shared" si="29"/>
        <v>0</v>
      </c>
      <c r="M11" s="16">
        <f t="shared" si="30"/>
        <v>8</v>
      </c>
      <c r="N11" s="69" t="str">
        <f t="shared" si="31"/>
        <v/>
      </c>
      <c r="O11" s="4">
        <f t="shared" si="32"/>
        <v>46059</v>
      </c>
      <c r="P11" s="8"/>
      <c r="Q11" s="16">
        <f t="shared" si="33"/>
        <v>0</v>
      </c>
      <c r="R11" s="16">
        <f t="shared" si="34"/>
        <v>0</v>
      </c>
      <c r="S11" s="16">
        <f t="shared" si="35"/>
        <v>0</v>
      </c>
      <c r="T11" s="16">
        <f t="shared" si="1"/>
        <v>0</v>
      </c>
      <c r="U11" s="16">
        <f t="shared" si="2"/>
        <v>0</v>
      </c>
      <c r="V11" s="16">
        <f t="shared" si="3"/>
        <v>0</v>
      </c>
      <c r="W11" s="16">
        <f t="shared" si="4"/>
        <v>0</v>
      </c>
      <c r="X11" s="16">
        <f t="shared" si="36"/>
        <v>0</v>
      </c>
      <c r="Y11" s="16">
        <f t="shared" si="37"/>
        <v>4</v>
      </c>
      <c r="Z11" s="69" t="str">
        <f t="shared" si="38"/>
        <v/>
      </c>
      <c r="AA11" s="4">
        <f t="shared" si="39"/>
        <v>46087</v>
      </c>
      <c r="AB11" s="8"/>
      <c r="AC11" s="16">
        <f t="shared" si="40"/>
        <v>0</v>
      </c>
      <c r="AD11" s="16">
        <f t="shared" si="41"/>
        <v>0</v>
      </c>
      <c r="AE11" s="16">
        <f t="shared" si="42"/>
        <v>0</v>
      </c>
      <c r="AF11" s="16">
        <f t="shared" si="43"/>
        <v>0</v>
      </c>
      <c r="AG11" s="16">
        <f t="shared" si="5"/>
        <v>0</v>
      </c>
      <c r="AH11" s="16">
        <f t="shared" si="44"/>
        <v>0</v>
      </c>
      <c r="AI11" s="16">
        <f t="shared" si="6"/>
        <v>0</v>
      </c>
      <c r="AJ11" s="16">
        <f t="shared" si="45"/>
        <v>0</v>
      </c>
      <c r="AK11" s="16">
        <f t="shared" si="46"/>
        <v>4</v>
      </c>
      <c r="AL11" s="69" t="str">
        <f t="shared" si="47"/>
        <v/>
      </c>
      <c r="AM11" s="4">
        <f t="shared" si="48"/>
        <v>46118</v>
      </c>
      <c r="AN11" s="8" t="s">
        <v>56</v>
      </c>
      <c r="AO11" s="16">
        <f t="shared" si="49"/>
        <v>0</v>
      </c>
      <c r="AP11" s="16">
        <f t="shared" si="50"/>
        <v>0</v>
      </c>
      <c r="AQ11" s="16">
        <f t="shared" si="51"/>
        <v>0</v>
      </c>
      <c r="AR11" s="16">
        <f t="shared" si="52"/>
        <v>0</v>
      </c>
      <c r="AS11" s="16">
        <f t="shared" si="7"/>
        <v>0</v>
      </c>
      <c r="AT11" s="16">
        <f t="shared" si="53"/>
        <v>0</v>
      </c>
      <c r="AU11" s="16">
        <f t="shared" si="8"/>
        <v>0</v>
      </c>
      <c r="AV11" s="16">
        <f t="shared" si="54"/>
        <v>0</v>
      </c>
      <c r="AW11" s="16">
        <f t="shared" si="55"/>
        <v>7</v>
      </c>
      <c r="AX11" s="69">
        <f t="shared" si="56"/>
        <v>19</v>
      </c>
      <c r="AY11" s="4">
        <f t="shared" si="57"/>
        <v>46148</v>
      </c>
      <c r="AZ11" s="8"/>
      <c r="BA11" s="16">
        <f t="shared" si="58"/>
        <v>0</v>
      </c>
      <c r="BB11" s="16">
        <f t="shared" si="59"/>
        <v>0</v>
      </c>
      <c r="BC11" s="16">
        <f t="shared" si="60"/>
        <v>0</v>
      </c>
      <c r="BD11" s="16">
        <f t="shared" si="61"/>
        <v>0</v>
      </c>
      <c r="BE11" s="16">
        <f t="shared" si="9"/>
        <v>0</v>
      </c>
      <c r="BF11" s="16">
        <f t="shared" si="62"/>
        <v>0</v>
      </c>
      <c r="BG11" s="16">
        <f t="shared" si="63"/>
        <v>0</v>
      </c>
      <c r="BH11" s="16">
        <f t="shared" si="64"/>
        <v>0</v>
      </c>
      <c r="BI11" s="16">
        <f t="shared" si="65"/>
        <v>8</v>
      </c>
      <c r="BJ11" s="69" t="str">
        <f t="shared" si="66"/>
        <v/>
      </c>
      <c r="BK11" s="4">
        <f t="shared" si="67"/>
        <v>46179</v>
      </c>
      <c r="BL11" s="8"/>
      <c r="BM11" s="16">
        <f t="shared" si="68"/>
        <v>0</v>
      </c>
      <c r="BN11" s="16">
        <f t="shared" si="69"/>
        <v>0</v>
      </c>
      <c r="BO11" s="16">
        <f t="shared" si="70"/>
        <v>0</v>
      </c>
      <c r="BP11" s="16">
        <f t="shared" si="71"/>
        <v>0</v>
      </c>
      <c r="BQ11" s="16">
        <f t="shared" si="10"/>
        <v>0</v>
      </c>
      <c r="BR11" s="16">
        <f t="shared" si="72"/>
        <v>0</v>
      </c>
      <c r="BS11" s="16">
        <f t="shared" si="11"/>
        <v>0</v>
      </c>
      <c r="BT11" s="16">
        <f t="shared" si="73"/>
        <v>0</v>
      </c>
      <c r="BU11" s="16">
        <f t="shared" si="74"/>
        <v>0</v>
      </c>
      <c r="BV11" s="69" t="str">
        <f t="shared" si="75"/>
        <v/>
      </c>
      <c r="BW11" s="4">
        <f t="shared" si="76"/>
        <v>46209</v>
      </c>
      <c r="BX11" s="8"/>
      <c r="BY11" s="16">
        <f t="shared" si="77"/>
        <v>0</v>
      </c>
      <c r="BZ11" s="16">
        <f t="shared" si="78"/>
        <v>0</v>
      </c>
      <c r="CA11" s="16">
        <f t="shared" si="79"/>
        <v>0</v>
      </c>
      <c r="CB11" s="16">
        <f t="shared" si="80"/>
        <v>0</v>
      </c>
      <c r="CC11" s="16">
        <f t="shared" si="12"/>
        <v>0</v>
      </c>
      <c r="CD11" s="16">
        <f t="shared" si="81"/>
        <v>0</v>
      </c>
      <c r="CE11" s="16">
        <f t="shared" si="13"/>
        <v>0</v>
      </c>
      <c r="CF11" s="16">
        <f t="shared" si="82"/>
        <v>0</v>
      </c>
      <c r="CG11" s="16">
        <f t="shared" si="83"/>
        <v>7</v>
      </c>
      <c r="CH11" s="69" t="str">
        <f t="shared" si="84"/>
        <v/>
      </c>
      <c r="CI11" s="4">
        <f t="shared" si="85"/>
        <v>46240</v>
      </c>
      <c r="CJ11" s="8"/>
      <c r="CK11" s="16">
        <f t="shared" si="86"/>
        <v>0</v>
      </c>
      <c r="CL11" s="16">
        <f t="shared" si="87"/>
        <v>0</v>
      </c>
      <c r="CM11" s="16">
        <f t="shared" si="88"/>
        <v>0</v>
      </c>
      <c r="CN11" s="16">
        <f t="shared" si="89"/>
        <v>0</v>
      </c>
      <c r="CO11" s="16">
        <f t="shared" si="14"/>
        <v>0</v>
      </c>
      <c r="CP11" s="16">
        <f t="shared" si="90"/>
        <v>0</v>
      </c>
      <c r="CQ11" s="16">
        <f t="shared" si="15"/>
        <v>0</v>
      </c>
      <c r="CR11" s="16">
        <f t="shared" si="91"/>
        <v>0</v>
      </c>
      <c r="CS11" s="16">
        <f t="shared" si="92"/>
        <v>8</v>
      </c>
      <c r="CT11" s="69" t="str">
        <f t="shared" si="93"/>
        <v/>
      </c>
      <c r="CU11" s="4">
        <f t="shared" si="94"/>
        <v>46271</v>
      </c>
      <c r="CV11" s="8"/>
      <c r="CW11" s="16">
        <f t="shared" si="95"/>
        <v>0</v>
      </c>
      <c r="CX11" s="16">
        <f t="shared" si="96"/>
        <v>0</v>
      </c>
      <c r="CY11" s="16">
        <f t="shared" si="97"/>
        <v>0</v>
      </c>
      <c r="CZ11" s="16">
        <f t="shared" si="98"/>
        <v>0</v>
      </c>
      <c r="DA11" s="16">
        <f t="shared" si="16"/>
        <v>0</v>
      </c>
      <c r="DB11" s="16">
        <f t="shared" si="99"/>
        <v>0</v>
      </c>
      <c r="DC11" s="16">
        <f t="shared" si="17"/>
        <v>0</v>
      </c>
      <c r="DD11" s="16">
        <f t="shared" si="100"/>
        <v>0</v>
      </c>
      <c r="DE11" s="16">
        <f t="shared" si="101"/>
        <v>0</v>
      </c>
      <c r="DF11" s="69" t="str">
        <f t="shared" si="102"/>
        <v/>
      </c>
      <c r="DG11" s="4">
        <f t="shared" si="103"/>
        <v>46301</v>
      </c>
      <c r="DH11" s="8" t="s">
        <v>27</v>
      </c>
      <c r="DI11" s="16">
        <f t="shared" si="104"/>
        <v>0</v>
      </c>
      <c r="DJ11" s="16">
        <f t="shared" si="105"/>
        <v>0</v>
      </c>
      <c r="DK11" s="16">
        <f t="shared" si="106"/>
        <v>0</v>
      </c>
      <c r="DL11" s="16">
        <f t="shared" si="107"/>
        <v>0</v>
      </c>
      <c r="DM11" s="16">
        <f t="shared" si="18"/>
        <v>8</v>
      </c>
      <c r="DN11" s="16">
        <f t="shared" si="108"/>
        <v>0</v>
      </c>
      <c r="DO11" s="16">
        <f t="shared" si="19"/>
        <v>0</v>
      </c>
      <c r="DP11" s="16">
        <f t="shared" si="109"/>
        <v>8</v>
      </c>
      <c r="DQ11" s="16">
        <f t="shared" si="110"/>
        <v>8</v>
      </c>
      <c r="DR11" s="69" t="str">
        <f t="shared" si="111"/>
        <v/>
      </c>
      <c r="DS11" s="4">
        <f t="shared" si="112"/>
        <v>46332</v>
      </c>
      <c r="DT11" s="8" t="s">
        <v>27</v>
      </c>
      <c r="DU11" s="16">
        <f t="shared" si="113"/>
        <v>0</v>
      </c>
      <c r="DV11" s="16">
        <f t="shared" si="114"/>
        <v>0</v>
      </c>
      <c r="DW11" s="16">
        <f t="shared" si="115"/>
        <v>0</v>
      </c>
      <c r="DX11" s="16">
        <f t="shared" si="116"/>
        <v>0</v>
      </c>
      <c r="DY11" s="16">
        <f t="shared" si="20"/>
        <v>4</v>
      </c>
      <c r="DZ11" s="16">
        <f t="shared" si="117"/>
        <v>0</v>
      </c>
      <c r="EA11" s="16">
        <f t="shared" si="21"/>
        <v>0</v>
      </c>
      <c r="EB11" s="16">
        <f t="shared" si="118"/>
        <v>4</v>
      </c>
      <c r="EC11" s="16">
        <f t="shared" si="119"/>
        <v>4</v>
      </c>
      <c r="ED11" s="69" t="str">
        <f t="shared" si="120"/>
        <v/>
      </c>
      <c r="EE11" s="4">
        <f t="shared" si="121"/>
        <v>46362</v>
      </c>
      <c r="EF11" s="8"/>
      <c r="EG11" s="16">
        <f t="shared" si="122"/>
        <v>0</v>
      </c>
      <c r="EH11" s="16">
        <f t="shared" si="123"/>
        <v>0</v>
      </c>
      <c r="EI11" s="16">
        <f t="shared" si="124"/>
        <v>0</v>
      </c>
      <c r="EJ11" s="16">
        <f t="shared" si="125"/>
        <v>0</v>
      </c>
      <c r="EK11" s="16">
        <f t="shared" si="22"/>
        <v>0</v>
      </c>
      <c r="EL11" s="16">
        <f t="shared" si="126"/>
        <v>0</v>
      </c>
      <c r="EM11" s="16">
        <f t="shared" si="23"/>
        <v>0</v>
      </c>
      <c r="EN11" s="16">
        <f t="shared" si="127"/>
        <v>0</v>
      </c>
      <c r="EO11" s="16">
        <f t="shared" si="128"/>
        <v>0</v>
      </c>
      <c r="EP11" s="55"/>
    </row>
    <row r="12" spans="1:146" ht="21" customHeight="1" x14ac:dyDescent="0.2">
      <c r="A12" s="55"/>
      <c r="B12" s="69">
        <f t="shared" si="24"/>
        <v>2</v>
      </c>
      <c r="C12" s="4">
        <f t="shared" si="25"/>
        <v>46029</v>
      </c>
      <c r="D12" s="66"/>
      <c r="E12" s="2">
        <f t="shared" si="129"/>
        <v>0</v>
      </c>
      <c r="F12" s="2">
        <f t="shared" si="130"/>
        <v>0</v>
      </c>
      <c r="G12" s="2">
        <f t="shared" si="131"/>
        <v>0</v>
      </c>
      <c r="H12" s="16">
        <f t="shared" si="26"/>
        <v>0</v>
      </c>
      <c r="I12" s="16">
        <f t="shared" si="27"/>
        <v>0</v>
      </c>
      <c r="J12" s="16">
        <f t="shared" si="28"/>
        <v>0</v>
      </c>
      <c r="K12" s="16">
        <f t="shared" si="0"/>
        <v>0</v>
      </c>
      <c r="L12" s="16">
        <f t="shared" si="29"/>
        <v>0</v>
      </c>
      <c r="M12" s="16">
        <f t="shared" si="30"/>
        <v>8</v>
      </c>
      <c r="N12" s="69" t="str">
        <f t="shared" si="31"/>
        <v/>
      </c>
      <c r="O12" s="4">
        <f t="shared" si="32"/>
        <v>46060</v>
      </c>
      <c r="P12" s="8"/>
      <c r="Q12" s="16">
        <f t="shared" si="33"/>
        <v>0</v>
      </c>
      <c r="R12" s="16">
        <f t="shared" si="34"/>
        <v>0</v>
      </c>
      <c r="S12" s="16">
        <f t="shared" si="35"/>
        <v>0</v>
      </c>
      <c r="T12" s="16">
        <f t="shared" si="1"/>
        <v>0</v>
      </c>
      <c r="U12" s="16">
        <f t="shared" si="2"/>
        <v>0</v>
      </c>
      <c r="V12" s="16">
        <f t="shared" si="3"/>
        <v>0</v>
      </c>
      <c r="W12" s="16">
        <f t="shared" si="4"/>
        <v>0</v>
      </c>
      <c r="X12" s="16">
        <f t="shared" si="36"/>
        <v>0</v>
      </c>
      <c r="Y12" s="16">
        <f t="shared" si="37"/>
        <v>0</v>
      </c>
      <c r="Z12" s="69" t="str">
        <f t="shared" si="38"/>
        <v/>
      </c>
      <c r="AA12" s="4">
        <f t="shared" si="39"/>
        <v>46088</v>
      </c>
      <c r="AB12" s="8"/>
      <c r="AC12" s="16">
        <f t="shared" si="40"/>
        <v>0</v>
      </c>
      <c r="AD12" s="16">
        <f t="shared" si="41"/>
        <v>0</v>
      </c>
      <c r="AE12" s="16">
        <f t="shared" si="42"/>
        <v>0</v>
      </c>
      <c r="AF12" s="16">
        <f t="shared" si="43"/>
        <v>0</v>
      </c>
      <c r="AG12" s="16">
        <f t="shared" si="5"/>
        <v>0</v>
      </c>
      <c r="AH12" s="16">
        <f t="shared" si="44"/>
        <v>0</v>
      </c>
      <c r="AI12" s="16">
        <f t="shared" si="6"/>
        <v>0</v>
      </c>
      <c r="AJ12" s="16">
        <f t="shared" si="45"/>
        <v>0</v>
      </c>
      <c r="AK12" s="16">
        <f t="shared" si="46"/>
        <v>0</v>
      </c>
      <c r="AL12" s="69" t="str">
        <f t="shared" si="47"/>
        <v/>
      </c>
      <c r="AM12" s="4">
        <f t="shared" si="48"/>
        <v>46119</v>
      </c>
      <c r="AN12" s="8"/>
      <c r="AO12" s="16">
        <f t="shared" si="49"/>
        <v>0</v>
      </c>
      <c r="AP12" s="16">
        <f t="shared" si="50"/>
        <v>0</v>
      </c>
      <c r="AQ12" s="16">
        <f t="shared" si="51"/>
        <v>0</v>
      </c>
      <c r="AR12" s="16">
        <f t="shared" si="52"/>
        <v>0</v>
      </c>
      <c r="AS12" s="16">
        <f t="shared" si="7"/>
        <v>0</v>
      </c>
      <c r="AT12" s="16">
        <f t="shared" si="53"/>
        <v>0</v>
      </c>
      <c r="AU12" s="16">
        <f t="shared" si="8"/>
        <v>0</v>
      </c>
      <c r="AV12" s="16">
        <f t="shared" si="54"/>
        <v>0</v>
      </c>
      <c r="AW12" s="16">
        <f t="shared" si="55"/>
        <v>8</v>
      </c>
      <c r="AX12" s="69" t="str">
        <f t="shared" si="56"/>
        <v/>
      </c>
      <c r="AY12" s="4">
        <f t="shared" si="57"/>
        <v>46149</v>
      </c>
      <c r="AZ12" s="8"/>
      <c r="BA12" s="16">
        <f t="shared" si="58"/>
        <v>0</v>
      </c>
      <c r="BB12" s="16">
        <f t="shared" si="59"/>
        <v>0</v>
      </c>
      <c r="BC12" s="16">
        <f t="shared" si="60"/>
        <v>0</v>
      </c>
      <c r="BD12" s="16">
        <f t="shared" si="61"/>
        <v>0</v>
      </c>
      <c r="BE12" s="16">
        <f t="shared" si="9"/>
        <v>0</v>
      </c>
      <c r="BF12" s="16">
        <f t="shared" si="62"/>
        <v>0</v>
      </c>
      <c r="BG12" s="16">
        <f t="shared" si="63"/>
        <v>0</v>
      </c>
      <c r="BH12" s="16">
        <f t="shared" si="64"/>
        <v>0</v>
      </c>
      <c r="BI12" s="16">
        <f t="shared" si="65"/>
        <v>8</v>
      </c>
      <c r="BJ12" s="69" t="str">
        <f t="shared" si="66"/>
        <v/>
      </c>
      <c r="BK12" s="4">
        <f t="shared" si="67"/>
        <v>46180</v>
      </c>
      <c r="BL12" s="8"/>
      <c r="BM12" s="16">
        <f t="shared" si="68"/>
        <v>0</v>
      </c>
      <c r="BN12" s="16">
        <f t="shared" si="69"/>
        <v>0</v>
      </c>
      <c r="BO12" s="16">
        <f t="shared" si="70"/>
        <v>0</v>
      </c>
      <c r="BP12" s="16">
        <f t="shared" si="71"/>
        <v>0</v>
      </c>
      <c r="BQ12" s="16">
        <f t="shared" si="10"/>
        <v>0</v>
      </c>
      <c r="BR12" s="16">
        <f t="shared" si="72"/>
        <v>0</v>
      </c>
      <c r="BS12" s="16">
        <f t="shared" si="11"/>
        <v>0</v>
      </c>
      <c r="BT12" s="16">
        <f t="shared" si="73"/>
        <v>0</v>
      </c>
      <c r="BU12" s="16">
        <f t="shared" si="74"/>
        <v>0</v>
      </c>
      <c r="BV12" s="69" t="str">
        <f t="shared" si="75"/>
        <v/>
      </c>
      <c r="BW12" s="4">
        <f t="shared" si="76"/>
        <v>46210</v>
      </c>
      <c r="BX12" s="8"/>
      <c r="BY12" s="16">
        <f t="shared" si="77"/>
        <v>0</v>
      </c>
      <c r="BZ12" s="16">
        <f t="shared" si="78"/>
        <v>0</v>
      </c>
      <c r="CA12" s="16">
        <f t="shared" si="79"/>
        <v>0</v>
      </c>
      <c r="CB12" s="16">
        <f t="shared" si="80"/>
        <v>0</v>
      </c>
      <c r="CC12" s="16">
        <f t="shared" si="12"/>
        <v>0</v>
      </c>
      <c r="CD12" s="16">
        <f t="shared" si="81"/>
        <v>0</v>
      </c>
      <c r="CE12" s="16">
        <f t="shared" si="13"/>
        <v>0</v>
      </c>
      <c r="CF12" s="16">
        <f t="shared" si="82"/>
        <v>0</v>
      </c>
      <c r="CG12" s="16">
        <f t="shared" si="83"/>
        <v>8</v>
      </c>
      <c r="CH12" s="69" t="str">
        <f t="shared" si="84"/>
        <v/>
      </c>
      <c r="CI12" s="4">
        <f t="shared" si="85"/>
        <v>46241</v>
      </c>
      <c r="CJ12" s="8"/>
      <c r="CK12" s="16">
        <f t="shared" si="86"/>
        <v>0</v>
      </c>
      <c r="CL12" s="16">
        <f t="shared" si="87"/>
        <v>0</v>
      </c>
      <c r="CM12" s="16">
        <f t="shared" si="88"/>
        <v>0</v>
      </c>
      <c r="CN12" s="16">
        <f t="shared" si="89"/>
        <v>0</v>
      </c>
      <c r="CO12" s="16">
        <f t="shared" si="14"/>
        <v>0</v>
      </c>
      <c r="CP12" s="16">
        <f t="shared" si="90"/>
        <v>0</v>
      </c>
      <c r="CQ12" s="16">
        <f t="shared" si="15"/>
        <v>0</v>
      </c>
      <c r="CR12" s="16">
        <f t="shared" si="91"/>
        <v>0</v>
      </c>
      <c r="CS12" s="16">
        <f t="shared" si="92"/>
        <v>4</v>
      </c>
      <c r="CT12" s="69" t="str">
        <f t="shared" si="93"/>
        <v/>
      </c>
      <c r="CU12" s="4">
        <f t="shared" si="94"/>
        <v>46272</v>
      </c>
      <c r="CV12" s="8"/>
      <c r="CW12" s="16">
        <f t="shared" si="95"/>
        <v>0</v>
      </c>
      <c r="CX12" s="16">
        <f t="shared" si="96"/>
        <v>0</v>
      </c>
      <c r="CY12" s="16">
        <f t="shared" si="97"/>
        <v>0</v>
      </c>
      <c r="CZ12" s="16">
        <f t="shared" si="98"/>
        <v>0</v>
      </c>
      <c r="DA12" s="16">
        <f t="shared" si="16"/>
        <v>0</v>
      </c>
      <c r="DB12" s="16">
        <f t="shared" si="99"/>
        <v>0</v>
      </c>
      <c r="DC12" s="16">
        <f t="shared" si="17"/>
        <v>0</v>
      </c>
      <c r="DD12" s="16">
        <f t="shared" si="100"/>
        <v>0</v>
      </c>
      <c r="DE12" s="16">
        <f t="shared" si="101"/>
        <v>7</v>
      </c>
      <c r="DF12" s="69">
        <f t="shared" si="102"/>
        <v>41</v>
      </c>
      <c r="DG12" s="4">
        <f t="shared" si="103"/>
        <v>46302</v>
      </c>
      <c r="DH12" s="8" t="s">
        <v>27</v>
      </c>
      <c r="DI12" s="16">
        <f t="shared" si="104"/>
        <v>0</v>
      </c>
      <c r="DJ12" s="16">
        <f t="shared" si="105"/>
        <v>0</v>
      </c>
      <c r="DK12" s="16">
        <f t="shared" si="106"/>
        <v>0</v>
      </c>
      <c r="DL12" s="16">
        <f t="shared" si="107"/>
        <v>0</v>
      </c>
      <c r="DM12" s="16">
        <f t="shared" si="18"/>
        <v>8</v>
      </c>
      <c r="DN12" s="16">
        <f t="shared" si="108"/>
        <v>0</v>
      </c>
      <c r="DO12" s="16">
        <f t="shared" si="19"/>
        <v>0</v>
      </c>
      <c r="DP12" s="16">
        <f t="shared" si="109"/>
        <v>8</v>
      </c>
      <c r="DQ12" s="16">
        <f t="shared" si="110"/>
        <v>8</v>
      </c>
      <c r="DR12" s="69" t="str">
        <f t="shared" si="111"/>
        <v/>
      </c>
      <c r="DS12" s="4">
        <f t="shared" si="112"/>
        <v>46333</v>
      </c>
      <c r="DT12" s="8"/>
      <c r="DU12" s="16">
        <f t="shared" si="113"/>
        <v>0</v>
      </c>
      <c r="DV12" s="16">
        <f t="shared" si="114"/>
        <v>0</v>
      </c>
      <c r="DW12" s="16">
        <f t="shared" si="115"/>
        <v>0</v>
      </c>
      <c r="DX12" s="16">
        <f t="shared" si="116"/>
        <v>0</v>
      </c>
      <c r="DY12" s="16">
        <f t="shared" si="20"/>
        <v>0</v>
      </c>
      <c r="DZ12" s="16">
        <f t="shared" si="117"/>
        <v>0</v>
      </c>
      <c r="EA12" s="16">
        <f t="shared" si="21"/>
        <v>0</v>
      </c>
      <c r="EB12" s="16">
        <f t="shared" si="118"/>
        <v>0</v>
      </c>
      <c r="EC12" s="16">
        <f t="shared" si="119"/>
        <v>0</v>
      </c>
      <c r="ED12" s="69" t="str">
        <f t="shared" si="120"/>
        <v/>
      </c>
      <c r="EE12" s="4">
        <f t="shared" si="121"/>
        <v>46363</v>
      </c>
      <c r="EF12" s="8" t="s">
        <v>50</v>
      </c>
      <c r="EG12" s="16">
        <f t="shared" si="122"/>
        <v>0</v>
      </c>
      <c r="EH12" s="16">
        <f t="shared" si="123"/>
        <v>0</v>
      </c>
      <c r="EI12" s="16">
        <f t="shared" si="124"/>
        <v>0</v>
      </c>
      <c r="EJ12" s="16">
        <f t="shared" si="125"/>
        <v>7</v>
      </c>
      <c r="EK12" s="16">
        <f t="shared" si="22"/>
        <v>0</v>
      </c>
      <c r="EL12" s="16">
        <f t="shared" si="126"/>
        <v>0</v>
      </c>
      <c r="EM12" s="16">
        <f t="shared" si="23"/>
        <v>0</v>
      </c>
      <c r="EN12" s="16">
        <f t="shared" si="127"/>
        <v>7</v>
      </c>
      <c r="EO12" s="16">
        <f t="shared" si="128"/>
        <v>7</v>
      </c>
      <c r="EP12" s="55"/>
    </row>
    <row r="13" spans="1:146" ht="21" customHeight="1" x14ac:dyDescent="0.2">
      <c r="A13" s="55"/>
      <c r="B13" s="69" t="str">
        <f t="shared" si="24"/>
        <v/>
      </c>
      <c r="C13" s="4">
        <f t="shared" si="25"/>
        <v>46030</v>
      </c>
      <c r="D13" s="66"/>
      <c r="E13" s="2">
        <f t="shared" si="129"/>
        <v>0</v>
      </c>
      <c r="F13" s="2">
        <f t="shared" si="130"/>
        <v>0</v>
      </c>
      <c r="G13" s="2">
        <f t="shared" si="131"/>
        <v>0</v>
      </c>
      <c r="H13" s="16">
        <f t="shared" si="26"/>
        <v>0</v>
      </c>
      <c r="I13" s="16">
        <f t="shared" si="27"/>
        <v>0</v>
      </c>
      <c r="J13" s="16">
        <f t="shared" si="28"/>
        <v>0</v>
      </c>
      <c r="K13" s="16">
        <f t="shared" si="0"/>
        <v>0</v>
      </c>
      <c r="L13" s="16">
        <f t="shared" si="29"/>
        <v>0</v>
      </c>
      <c r="M13" s="16">
        <f t="shared" si="30"/>
        <v>8</v>
      </c>
      <c r="N13" s="69" t="str">
        <f t="shared" si="31"/>
        <v/>
      </c>
      <c r="O13" s="4">
        <f t="shared" si="32"/>
        <v>46061</v>
      </c>
      <c r="P13" s="8"/>
      <c r="Q13" s="16">
        <f t="shared" si="33"/>
        <v>0</v>
      </c>
      <c r="R13" s="16">
        <f t="shared" si="34"/>
        <v>0</v>
      </c>
      <c r="S13" s="16">
        <f t="shared" si="35"/>
        <v>0</v>
      </c>
      <c r="T13" s="16">
        <f t="shared" si="1"/>
        <v>0</v>
      </c>
      <c r="U13" s="16">
        <f t="shared" si="2"/>
        <v>0</v>
      </c>
      <c r="V13" s="16">
        <f t="shared" si="3"/>
        <v>0</v>
      </c>
      <c r="W13" s="16">
        <f t="shared" si="4"/>
        <v>0</v>
      </c>
      <c r="X13" s="16">
        <f t="shared" si="36"/>
        <v>0</v>
      </c>
      <c r="Y13" s="16">
        <f t="shared" si="37"/>
        <v>0</v>
      </c>
      <c r="Z13" s="69" t="str">
        <f t="shared" si="38"/>
        <v/>
      </c>
      <c r="AA13" s="4">
        <f t="shared" si="39"/>
        <v>46089</v>
      </c>
      <c r="AB13" s="8"/>
      <c r="AC13" s="16">
        <f t="shared" si="40"/>
        <v>0</v>
      </c>
      <c r="AD13" s="16">
        <f t="shared" si="41"/>
        <v>0</v>
      </c>
      <c r="AE13" s="16">
        <f t="shared" si="42"/>
        <v>0</v>
      </c>
      <c r="AF13" s="16">
        <f t="shared" si="43"/>
        <v>0</v>
      </c>
      <c r="AG13" s="16">
        <f t="shared" si="5"/>
        <v>0</v>
      </c>
      <c r="AH13" s="16">
        <f t="shared" si="44"/>
        <v>0</v>
      </c>
      <c r="AI13" s="16">
        <f t="shared" si="6"/>
        <v>0</v>
      </c>
      <c r="AJ13" s="16">
        <f t="shared" si="45"/>
        <v>0</v>
      </c>
      <c r="AK13" s="16">
        <f t="shared" si="46"/>
        <v>0</v>
      </c>
      <c r="AL13" s="69">
        <f t="shared" si="47"/>
        <v>15</v>
      </c>
      <c r="AM13" s="4">
        <f t="shared" si="48"/>
        <v>46120</v>
      </c>
      <c r="AN13" s="8"/>
      <c r="AO13" s="16">
        <f t="shared" si="49"/>
        <v>0</v>
      </c>
      <c r="AP13" s="16">
        <f t="shared" si="50"/>
        <v>0</v>
      </c>
      <c r="AQ13" s="16">
        <f t="shared" si="51"/>
        <v>0</v>
      </c>
      <c r="AR13" s="16">
        <f t="shared" si="52"/>
        <v>0</v>
      </c>
      <c r="AS13" s="16">
        <f t="shared" si="7"/>
        <v>0</v>
      </c>
      <c r="AT13" s="16">
        <f t="shared" si="53"/>
        <v>0</v>
      </c>
      <c r="AU13" s="16">
        <f t="shared" si="8"/>
        <v>0</v>
      </c>
      <c r="AV13" s="16">
        <f t="shared" si="54"/>
        <v>0</v>
      </c>
      <c r="AW13" s="16">
        <f t="shared" si="55"/>
        <v>8</v>
      </c>
      <c r="AX13" s="69" t="str">
        <f t="shared" si="56"/>
        <v/>
      </c>
      <c r="AY13" s="4">
        <f t="shared" si="57"/>
        <v>46150</v>
      </c>
      <c r="AZ13" s="8" t="s">
        <v>56</v>
      </c>
      <c r="BA13" s="16">
        <f t="shared" si="58"/>
        <v>0</v>
      </c>
      <c r="BB13" s="16">
        <f t="shared" si="59"/>
        <v>0</v>
      </c>
      <c r="BC13" s="16">
        <f t="shared" si="60"/>
        <v>0</v>
      </c>
      <c r="BD13" s="16">
        <f t="shared" si="61"/>
        <v>0</v>
      </c>
      <c r="BE13" s="16">
        <f t="shared" si="9"/>
        <v>0</v>
      </c>
      <c r="BF13" s="16">
        <f t="shared" si="62"/>
        <v>0</v>
      </c>
      <c r="BG13" s="16">
        <f t="shared" si="63"/>
        <v>0</v>
      </c>
      <c r="BH13" s="16">
        <f t="shared" si="64"/>
        <v>0</v>
      </c>
      <c r="BI13" s="16">
        <f t="shared" si="65"/>
        <v>4</v>
      </c>
      <c r="BJ13" s="69" t="str">
        <f t="shared" si="66"/>
        <v/>
      </c>
      <c r="BK13" s="4">
        <f t="shared" si="67"/>
        <v>46181</v>
      </c>
      <c r="BL13" s="8"/>
      <c r="BM13" s="16">
        <f t="shared" si="68"/>
        <v>0</v>
      </c>
      <c r="BN13" s="16">
        <f t="shared" si="69"/>
        <v>0</v>
      </c>
      <c r="BO13" s="16">
        <f t="shared" si="70"/>
        <v>0</v>
      </c>
      <c r="BP13" s="16">
        <f t="shared" si="71"/>
        <v>0</v>
      </c>
      <c r="BQ13" s="16">
        <f t="shared" si="10"/>
        <v>0</v>
      </c>
      <c r="BR13" s="16">
        <f t="shared" si="72"/>
        <v>0</v>
      </c>
      <c r="BS13" s="16">
        <f t="shared" si="11"/>
        <v>0</v>
      </c>
      <c r="BT13" s="16">
        <f t="shared" si="73"/>
        <v>0</v>
      </c>
      <c r="BU13" s="16">
        <f t="shared" si="74"/>
        <v>7</v>
      </c>
      <c r="BV13" s="69">
        <f t="shared" si="75"/>
        <v>28</v>
      </c>
      <c r="BW13" s="4">
        <f t="shared" si="76"/>
        <v>46211</v>
      </c>
      <c r="BX13" s="8"/>
      <c r="BY13" s="16">
        <f t="shared" si="77"/>
        <v>0</v>
      </c>
      <c r="BZ13" s="16">
        <f t="shared" si="78"/>
        <v>0</v>
      </c>
      <c r="CA13" s="16">
        <f t="shared" si="79"/>
        <v>0</v>
      </c>
      <c r="CB13" s="16">
        <f t="shared" si="80"/>
        <v>0</v>
      </c>
      <c r="CC13" s="16">
        <f t="shared" si="12"/>
        <v>0</v>
      </c>
      <c r="CD13" s="16">
        <f t="shared" si="81"/>
        <v>0</v>
      </c>
      <c r="CE13" s="16">
        <f t="shared" si="13"/>
        <v>0</v>
      </c>
      <c r="CF13" s="16">
        <f t="shared" si="82"/>
        <v>0</v>
      </c>
      <c r="CG13" s="16">
        <f t="shared" si="83"/>
        <v>8</v>
      </c>
      <c r="CH13" s="69" t="str">
        <f t="shared" si="84"/>
        <v/>
      </c>
      <c r="CI13" s="4">
        <f t="shared" si="85"/>
        <v>46242</v>
      </c>
      <c r="CJ13" s="8"/>
      <c r="CK13" s="16">
        <f t="shared" si="86"/>
        <v>0</v>
      </c>
      <c r="CL13" s="16">
        <f t="shared" si="87"/>
        <v>0</v>
      </c>
      <c r="CM13" s="16">
        <f t="shared" si="88"/>
        <v>0</v>
      </c>
      <c r="CN13" s="16">
        <f t="shared" si="89"/>
        <v>0</v>
      </c>
      <c r="CO13" s="16">
        <f t="shared" si="14"/>
        <v>0</v>
      </c>
      <c r="CP13" s="16">
        <f t="shared" si="90"/>
        <v>0</v>
      </c>
      <c r="CQ13" s="16">
        <f t="shared" si="15"/>
        <v>0</v>
      </c>
      <c r="CR13" s="16">
        <f t="shared" si="91"/>
        <v>0</v>
      </c>
      <c r="CS13" s="16">
        <f t="shared" si="92"/>
        <v>0</v>
      </c>
      <c r="CT13" s="69" t="str">
        <f t="shared" si="93"/>
        <v/>
      </c>
      <c r="CU13" s="4">
        <f t="shared" si="94"/>
        <v>46273</v>
      </c>
      <c r="CV13" s="8"/>
      <c r="CW13" s="16">
        <f t="shared" si="95"/>
        <v>0</v>
      </c>
      <c r="CX13" s="16">
        <f t="shared" si="96"/>
        <v>0</v>
      </c>
      <c r="CY13" s="16">
        <f t="shared" si="97"/>
        <v>0</v>
      </c>
      <c r="CZ13" s="16">
        <f t="shared" si="98"/>
        <v>0</v>
      </c>
      <c r="DA13" s="16">
        <f t="shared" si="16"/>
        <v>0</v>
      </c>
      <c r="DB13" s="16">
        <f t="shared" si="99"/>
        <v>0</v>
      </c>
      <c r="DC13" s="16">
        <f t="shared" si="17"/>
        <v>0</v>
      </c>
      <c r="DD13" s="16">
        <f t="shared" si="100"/>
        <v>0</v>
      </c>
      <c r="DE13" s="16">
        <f t="shared" si="101"/>
        <v>8</v>
      </c>
      <c r="DF13" s="69" t="str">
        <f t="shared" si="102"/>
        <v/>
      </c>
      <c r="DG13" s="4">
        <f t="shared" si="103"/>
        <v>46303</v>
      </c>
      <c r="DH13" s="8" t="s">
        <v>27</v>
      </c>
      <c r="DI13" s="16">
        <f t="shared" si="104"/>
        <v>0</v>
      </c>
      <c r="DJ13" s="16">
        <f t="shared" si="105"/>
        <v>0</v>
      </c>
      <c r="DK13" s="16">
        <f t="shared" si="106"/>
        <v>0</v>
      </c>
      <c r="DL13" s="16">
        <f t="shared" si="107"/>
        <v>0</v>
      </c>
      <c r="DM13" s="16">
        <f t="shared" si="18"/>
        <v>8</v>
      </c>
      <c r="DN13" s="16">
        <f t="shared" si="108"/>
        <v>0</v>
      </c>
      <c r="DO13" s="16">
        <f t="shared" si="19"/>
        <v>0</v>
      </c>
      <c r="DP13" s="16">
        <f t="shared" si="109"/>
        <v>8</v>
      </c>
      <c r="DQ13" s="16">
        <f t="shared" si="110"/>
        <v>8</v>
      </c>
      <c r="DR13" s="69" t="str">
        <f t="shared" si="111"/>
        <v/>
      </c>
      <c r="DS13" s="4">
        <f t="shared" si="112"/>
        <v>46334</v>
      </c>
      <c r="DT13" s="8"/>
      <c r="DU13" s="16">
        <f t="shared" si="113"/>
        <v>0</v>
      </c>
      <c r="DV13" s="16">
        <f t="shared" si="114"/>
        <v>0</v>
      </c>
      <c r="DW13" s="16">
        <f t="shared" si="115"/>
        <v>0</v>
      </c>
      <c r="DX13" s="16">
        <f t="shared" si="116"/>
        <v>0</v>
      </c>
      <c r="DY13" s="16">
        <f t="shared" si="20"/>
        <v>0</v>
      </c>
      <c r="DZ13" s="16">
        <f t="shared" si="117"/>
        <v>0</v>
      </c>
      <c r="EA13" s="16">
        <f t="shared" si="21"/>
        <v>0</v>
      </c>
      <c r="EB13" s="16">
        <f t="shared" si="118"/>
        <v>0</v>
      </c>
      <c r="EC13" s="16">
        <f t="shared" si="119"/>
        <v>0</v>
      </c>
      <c r="ED13" s="69" t="str">
        <f t="shared" si="120"/>
        <v/>
      </c>
      <c r="EE13" s="4">
        <f t="shared" si="121"/>
        <v>46364</v>
      </c>
      <c r="EF13" s="8" t="s">
        <v>50</v>
      </c>
      <c r="EG13" s="16">
        <f t="shared" si="122"/>
        <v>0</v>
      </c>
      <c r="EH13" s="16">
        <f t="shared" si="123"/>
        <v>0</v>
      </c>
      <c r="EI13" s="16">
        <f t="shared" si="124"/>
        <v>0</v>
      </c>
      <c r="EJ13" s="16">
        <f t="shared" si="125"/>
        <v>8</v>
      </c>
      <c r="EK13" s="16">
        <f t="shared" si="22"/>
        <v>0</v>
      </c>
      <c r="EL13" s="16">
        <f t="shared" si="126"/>
        <v>0</v>
      </c>
      <c r="EM13" s="16">
        <f t="shared" si="23"/>
        <v>0</v>
      </c>
      <c r="EN13" s="16">
        <f t="shared" si="127"/>
        <v>8</v>
      </c>
      <c r="EO13" s="16">
        <f t="shared" si="128"/>
        <v>8</v>
      </c>
      <c r="EP13" s="55"/>
    </row>
    <row r="14" spans="1:146" ht="21" customHeight="1" x14ac:dyDescent="0.2">
      <c r="A14" s="55"/>
      <c r="B14" s="69" t="str">
        <f t="shared" si="24"/>
        <v/>
      </c>
      <c r="C14" s="4">
        <f t="shared" si="25"/>
        <v>46031</v>
      </c>
      <c r="D14" s="66"/>
      <c r="E14" s="2">
        <f t="shared" si="129"/>
        <v>0</v>
      </c>
      <c r="F14" s="2">
        <f t="shared" si="130"/>
        <v>0</v>
      </c>
      <c r="G14" s="2">
        <f t="shared" si="131"/>
        <v>0</v>
      </c>
      <c r="H14" s="16">
        <f t="shared" si="26"/>
        <v>0</v>
      </c>
      <c r="I14" s="16">
        <f t="shared" si="27"/>
        <v>0</v>
      </c>
      <c r="J14" s="16">
        <f t="shared" si="28"/>
        <v>0</v>
      </c>
      <c r="K14" s="16">
        <f t="shared" si="0"/>
        <v>0</v>
      </c>
      <c r="L14" s="16">
        <f t="shared" si="29"/>
        <v>0</v>
      </c>
      <c r="M14" s="16">
        <f t="shared" si="30"/>
        <v>4</v>
      </c>
      <c r="N14" s="69" t="str">
        <f t="shared" si="31"/>
        <v/>
      </c>
      <c r="O14" s="4">
        <f t="shared" si="32"/>
        <v>46062</v>
      </c>
      <c r="P14" s="8"/>
      <c r="Q14" s="16">
        <f t="shared" si="33"/>
        <v>0</v>
      </c>
      <c r="R14" s="16">
        <f t="shared" si="34"/>
        <v>0</v>
      </c>
      <c r="S14" s="16">
        <f t="shared" si="35"/>
        <v>0</v>
      </c>
      <c r="T14" s="16">
        <f t="shared" si="1"/>
        <v>0</v>
      </c>
      <c r="U14" s="16">
        <f t="shared" si="2"/>
        <v>0</v>
      </c>
      <c r="V14" s="16">
        <f t="shared" si="3"/>
        <v>0</v>
      </c>
      <c r="W14" s="16">
        <f t="shared" si="4"/>
        <v>0</v>
      </c>
      <c r="X14" s="16">
        <f t="shared" si="36"/>
        <v>0</v>
      </c>
      <c r="Y14" s="16">
        <f t="shared" si="37"/>
        <v>7</v>
      </c>
      <c r="Z14" s="69" t="str">
        <f t="shared" si="38"/>
        <v/>
      </c>
      <c r="AA14" s="4">
        <f t="shared" si="39"/>
        <v>46090</v>
      </c>
      <c r="AB14" s="8"/>
      <c r="AC14" s="16">
        <f t="shared" si="40"/>
        <v>0</v>
      </c>
      <c r="AD14" s="16">
        <f t="shared" si="41"/>
        <v>0</v>
      </c>
      <c r="AE14" s="16">
        <f t="shared" si="42"/>
        <v>0</v>
      </c>
      <c r="AF14" s="16">
        <f t="shared" si="43"/>
        <v>0</v>
      </c>
      <c r="AG14" s="16">
        <f t="shared" si="5"/>
        <v>0</v>
      </c>
      <c r="AH14" s="16">
        <f t="shared" si="44"/>
        <v>0</v>
      </c>
      <c r="AI14" s="16">
        <f t="shared" si="6"/>
        <v>0</v>
      </c>
      <c r="AJ14" s="16">
        <f t="shared" si="45"/>
        <v>0</v>
      </c>
      <c r="AK14" s="16">
        <f t="shared" si="46"/>
        <v>7</v>
      </c>
      <c r="AL14" s="69" t="str">
        <f t="shared" si="47"/>
        <v/>
      </c>
      <c r="AM14" s="4">
        <f t="shared" si="48"/>
        <v>46121</v>
      </c>
      <c r="AN14" s="8"/>
      <c r="AO14" s="16">
        <f t="shared" si="49"/>
        <v>0</v>
      </c>
      <c r="AP14" s="16">
        <f t="shared" si="50"/>
        <v>0</v>
      </c>
      <c r="AQ14" s="16">
        <f t="shared" si="51"/>
        <v>0</v>
      </c>
      <c r="AR14" s="16">
        <f t="shared" si="52"/>
        <v>0</v>
      </c>
      <c r="AS14" s="16">
        <f t="shared" si="7"/>
        <v>0</v>
      </c>
      <c r="AT14" s="16">
        <f t="shared" si="53"/>
        <v>0</v>
      </c>
      <c r="AU14" s="16">
        <f t="shared" si="8"/>
        <v>0</v>
      </c>
      <c r="AV14" s="16">
        <f t="shared" si="54"/>
        <v>0</v>
      </c>
      <c r="AW14" s="16">
        <f t="shared" si="55"/>
        <v>8</v>
      </c>
      <c r="AX14" s="69" t="str">
        <f t="shared" si="56"/>
        <v/>
      </c>
      <c r="AY14" s="4">
        <f t="shared" si="57"/>
        <v>46151</v>
      </c>
      <c r="AZ14" s="8"/>
      <c r="BA14" s="16">
        <f t="shared" si="58"/>
        <v>0</v>
      </c>
      <c r="BB14" s="16">
        <f t="shared" si="59"/>
        <v>0</v>
      </c>
      <c r="BC14" s="16">
        <f t="shared" si="60"/>
        <v>0</v>
      </c>
      <c r="BD14" s="16">
        <f t="shared" si="61"/>
        <v>0</v>
      </c>
      <c r="BE14" s="16">
        <f t="shared" si="9"/>
        <v>0</v>
      </c>
      <c r="BF14" s="16">
        <f t="shared" si="62"/>
        <v>0</v>
      </c>
      <c r="BG14" s="16">
        <f t="shared" si="63"/>
        <v>0</v>
      </c>
      <c r="BH14" s="16">
        <f t="shared" si="64"/>
        <v>0</v>
      </c>
      <c r="BI14" s="16">
        <f t="shared" si="65"/>
        <v>0</v>
      </c>
      <c r="BJ14" s="69" t="str">
        <f t="shared" si="66"/>
        <v/>
      </c>
      <c r="BK14" s="4">
        <f t="shared" si="67"/>
        <v>46182</v>
      </c>
      <c r="BL14" s="8"/>
      <c r="BM14" s="16">
        <f t="shared" si="68"/>
        <v>0</v>
      </c>
      <c r="BN14" s="16">
        <f t="shared" si="69"/>
        <v>0</v>
      </c>
      <c r="BO14" s="16">
        <f t="shared" si="70"/>
        <v>0</v>
      </c>
      <c r="BP14" s="16">
        <f t="shared" si="71"/>
        <v>0</v>
      </c>
      <c r="BQ14" s="16">
        <f t="shared" si="10"/>
        <v>0</v>
      </c>
      <c r="BR14" s="16">
        <f t="shared" si="72"/>
        <v>0</v>
      </c>
      <c r="BS14" s="16">
        <f t="shared" si="11"/>
        <v>0</v>
      </c>
      <c r="BT14" s="16">
        <f t="shared" si="73"/>
        <v>0</v>
      </c>
      <c r="BU14" s="16">
        <f t="shared" si="74"/>
        <v>8</v>
      </c>
      <c r="BV14" s="69" t="str">
        <f t="shared" si="75"/>
        <v/>
      </c>
      <c r="BW14" s="4">
        <f t="shared" si="76"/>
        <v>46212</v>
      </c>
      <c r="BX14" s="8"/>
      <c r="BY14" s="16">
        <f t="shared" si="77"/>
        <v>0</v>
      </c>
      <c r="BZ14" s="16">
        <f t="shared" si="78"/>
        <v>0</v>
      </c>
      <c r="CA14" s="16">
        <f t="shared" si="79"/>
        <v>0</v>
      </c>
      <c r="CB14" s="16">
        <f t="shared" si="80"/>
        <v>0</v>
      </c>
      <c r="CC14" s="16">
        <f t="shared" si="12"/>
        <v>0</v>
      </c>
      <c r="CD14" s="16">
        <f t="shared" si="81"/>
        <v>0</v>
      </c>
      <c r="CE14" s="16">
        <f t="shared" si="13"/>
        <v>0</v>
      </c>
      <c r="CF14" s="16">
        <f t="shared" si="82"/>
        <v>0</v>
      </c>
      <c r="CG14" s="16">
        <f t="shared" si="83"/>
        <v>8</v>
      </c>
      <c r="CH14" s="69" t="str">
        <f t="shared" si="84"/>
        <v/>
      </c>
      <c r="CI14" s="4">
        <f t="shared" si="85"/>
        <v>46243</v>
      </c>
      <c r="CJ14" s="8"/>
      <c r="CK14" s="16">
        <f t="shared" si="86"/>
        <v>0</v>
      </c>
      <c r="CL14" s="16">
        <f t="shared" si="87"/>
        <v>0</v>
      </c>
      <c r="CM14" s="16">
        <f t="shared" si="88"/>
        <v>0</v>
      </c>
      <c r="CN14" s="16">
        <f t="shared" si="89"/>
        <v>0</v>
      </c>
      <c r="CO14" s="16">
        <f t="shared" si="14"/>
        <v>0</v>
      </c>
      <c r="CP14" s="16">
        <f t="shared" si="90"/>
        <v>0</v>
      </c>
      <c r="CQ14" s="16">
        <f t="shared" si="15"/>
        <v>0</v>
      </c>
      <c r="CR14" s="16">
        <f t="shared" si="91"/>
        <v>0</v>
      </c>
      <c r="CS14" s="16">
        <f t="shared" si="92"/>
        <v>0</v>
      </c>
      <c r="CT14" s="69">
        <f t="shared" si="93"/>
        <v>37</v>
      </c>
      <c r="CU14" s="4">
        <f t="shared" si="94"/>
        <v>46274</v>
      </c>
      <c r="CV14" s="8"/>
      <c r="CW14" s="16">
        <f t="shared" si="95"/>
        <v>0</v>
      </c>
      <c r="CX14" s="16">
        <f t="shared" si="96"/>
        <v>0</v>
      </c>
      <c r="CY14" s="16">
        <f t="shared" si="97"/>
        <v>0</v>
      </c>
      <c r="CZ14" s="16">
        <f t="shared" si="98"/>
        <v>0</v>
      </c>
      <c r="DA14" s="16">
        <f t="shared" si="16"/>
        <v>0</v>
      </c>
      <c r="DB14" s="16">
        <f t="shared" si="99"/>
        <v>0</v>
      </c>
      <c r="DC14" s="16">
        <f t="shared" si="17"/>
        <v>0</v>
      </c>
      <c r="DD14" s="16">
        <f t="shared" si="100"/>
        <v>0</v>
      </c>
      <c r="DE14" s="16">
        <f t="shared" si="101"/>
        <v>8</v>
      </c>
      <c r="DF14" s="69" t="str">
        <f t="shared" si="102"/>
        <v/>
      </c>
      <c r="DG14" s="4">
        <f t="shared" si="103"/>
        <v>46304</v>
      </c>
      <c r="DH14" s="8" t="s">
        <v>27</v>
      </c>
      <c r="DI14" s="16">
        <f t="shared" si="104"/>
        <v>0</v>
      </c>
      <c r="DJ14" s="16">
        <f t="shared" si="105"/>
        <v>0</v>
      </c>
      <c r="DK14" s="16">
        <f t="shared" si="106"/>
        <v>0</v>
      </c>
      <c r="DL14" s="16">
        <f t="shared" si="107"/>
        <v>0</v>
      </c>
      <c r="DM14" s="16">
        <f t="shared" si="18"/>
        <v>4</v>
      </c>
      <c r="DN14" s="16">
        <f t="shared" si="108"/>
        <v>0</v>
      </c>
      <c r="DO14" s="16">
        <f t="shared" si="19"/>
        <v>0</v>
      </c>
      <c r="DP14" s="16">
        <f t="shared" si="109"/>
        <v>4</v>
      </c>
      <c r="DQ14" s="16">
        <f t="shared" si="110"/>
        <v>4</v>
      </c>
      <c r="DR14" s="69" t="str">
        <f t="shared" si="111"/>
        <v/>
      </c>
      <c r="DS14" s="4">
        <f t="shared" si="112"/>
        <v>46335</v>
      </c>
      <c r="DT14" s="8" t="s">
        <v>27</v>
      </c>
      <c r="DU14" s="16">
        <f t="shared" si="113"/>
        <v>0</v>
      </c>
      <c r="DV14" s="16">
        <f t="shared" si="114"/>
        <v>0</v>
      </c>
      <c r="DW14" s="16">
        <f t="shared" si="115"/>
        <v>0</v>
      </c>
      <c r="DX14" s="16">
        <f t="shared" si="116"/>
        <v>0</v>
      </c>
      <c r="DY14" s="16">
        <f t="shared" si="20"/>
        <v>7</v>
      </c>
      <c r="DZ14" s="16">
        <f t="shared" si="117"/>
        <v>0</v>
      </c>
      <c r="EA14" s="16">
        <f t="shared" si="21"/>
        <v>0</v>
      </c>
      <c r="EB14" s="16">
        <f t="shared" si="118"/>
        <v>7</v>
      </c>
      <c r="EC14" s="16">
        <f t="shared" si="119"/>
        <v>7</v>
      </c>
      <c r="ED14" s="69">
        <f t="shared" si="120"/>
        <v>50</v>
      </c>
      <c r="EE14" s="4">
        <f t="shared" si="121"/>
        <v>46365</v>
      </c>
      <c r="EF14" s="8" t="s">
        <v>50</v>
      </c>
      <c r="EG14" s="16">
        <f t="shared" si="122"/>
        <v>0</v>
      </c>
      <c r="EH14" s="16">
        <f t="shared" si="123"/>
        <v>0</v>
      </c>
      <c r="EI14" s="16">
        <f t="shared" si="124"/>
        <v>0</v>
      </c>
      <c r="EJ14" s="16">
        <f t="shared" si="125"/>
        <v>8</v>
      </c>
      <c r="EK14" s="16">
        <f t="shared" si="22"/>
        <v>0</v>
      </c>
      <c r="EL14" s="16">
        <f t="shared" si="126"/>
        <v>0</v>
      </c>
      <c r="EM14" s="16">
        <f t="shared" si="23"/>
        <v>0</v>
      </c>
      <c r="EN14" s="16">
        <f t="shared" si="127"/>
        <v>8</v>
      </c>
      <c r="EO14" s="16">
        <f t="shared" si="128"/>
        <v>8</v>
      </c>
      <c r="EP14" s="55"/>
    </row>
    <row r="15" spans="1:146" ht="21" customHeight="1" x14ac:dyDescent="0.2">
      <c r="A15" s="55"/>
      <c r="B15" s="69" t="str">
        <f t="shared" si="24"/>
        <v/>
      </c>
      <c r="C15" s="4">
        <f t="shared" si="25"/>
        <v>46032</v>
      </c>
      <c r="D15" s="66"/>
      <c r="E15" s="2">
        <f t="shared" si="129"/>
        <v>0</v>
      </c>
      <c r="F15" s="2">
        <f t="shared" si="130"/>
        <v>0</v>
      </c>
      <c r="G15" s="2">
        <f t="shared" si="131"/>
        <v>0</v>
      </c>
      <c r="H15" s="16">
        <f t="shared" si="26"/>
        <v>0</v>
      </c>
      <c r="I15" s="16">
        <f t="shared" si="27"/>
        <v>0</v>
      </c>
      <c r="J15" s="16">
        <f t="shared" si="28"/>
        <v>0</v>
      </c>
      <c r="K15" s="16">
        <f t="shared" si="0"/>
        <v>0</v>
      </c>
      <c r="L15" s="16">
        <f t="shared" si="29"/>
        <v>0</v>
      </c>
      <c r="M15" s="16">
        <f t="shared" si="30"/>
        <v>0</v>
      </c>
      <c r="N15" s="69" t="str">
        <f t="shared" si="31"/>
        <v/>
      </c>
      <c r="O15" s="4">
        <f t="shared" si="32"/>
        <v>46063</v>
      </c>
      <c r="P15" s="8"/>
      <c r="Q15" s="16">
        <f t="shared" si="33"/>
        <v>0</v>
      </c>
      <c r="R15" s="16">
        <f t="shared" si="34"/>
        <v>0</v>
      </c>
      <c r="S15" s="16">
        <f t="shared" si="35"/>
        <v>0</v>
      </c>
      <c r="T15" s="16">
        <f t="shared" si="1"/>
        <v>0</v>
      </c>
      <c r="U15" s="16">
        <f t="shared" si="2"/>
        <v>0</v>
      </c>
      <c r="V15" s="16">
        <f t="shared" si="3"/>
        <v>0</v>
      </c>
      <c r="W15" s="16">
        <f t="shared" si="4"/>
        <v>0</v>
      </c>
      <c r="X15" s="16">
        <f t="shared" si="36"/>
        <v>0</v>
      </c>
      <c r="Y15" s="16">
        <f t="shared" si="37"/>
        <v>8</v>
      </c>
      <c r="Z15" s="69" t="str">
        <f t="shared" si="38"/>
        <v/>
      </c>
      <c r="AA15" s="4">
        <f t="shared" si="39"/>
        <v>46091</v>
      </c>
      <c r="AB15" s="8"/>
      <c r="AC15" s="16">
        <f t="shared" si="40"/>
        <v>0</v>
      </c>
      <c r="AD15" s="16">
        <f t="shared" si="41"/>
        <v>0</v>
      </c>
      <c r="AE15" s="16">
        <f t="shared" si="42"/>
        <v>0</v>
      </c>
      <c r="AF15" s="16">
        <f t="shared" si="43"/>
        <v>0</v>
      </c>
      <c r="AG15" s="16">
        <f t="shared" si="5"/>
        <v>0</v>
      </c>
      <c r="AH15" s="16">
        <f t="shared" si="44"/>
        <v>0</v>
      </c>
      <c r="AI15" s="16">
        <f t="shared" si="6"/>
        <v>0</v>
      </c>
      <c r="AJ15" s="16">
        <f t="shared" si="45"/>
        <v>0</v>
      </c>
      <c r="AK15" s="16">
        <f t="shared" si="46"/>
        <v>8</v>
      </c>
      <c r="AL15" s="69" t="str">
        <f t="shared" si="47"/>
        <v/>
      </c>
      <c r="AM15" s="4">
        <f t="shared" si="48"/>
        <v>46122</v>
      </c>
      <c r="AN15" s="8"/>
      <c r="AO15" s="16">
        <f t="shared" si="49"/>
        <v>0</v>
      </c>
      <c r="AP15" s="16">
        <f t="shared" si="50"/>
        <v>0</v>
      </c>
      <c r="AQ15" s="16">
        <f t="shared" si="51"/>
        <v>0</v>
      </c>
      <c r="AR15" s="16">
        <f t="shared" si="52"/>
        <v>0</v>
      </c>
      <c r="AS15" s="16">
        <f t="shared" si="7"/>
        <v>0</v>
      </c>
      <c r="AT15" s="16">
        <f t="shared" si="53"/>
        <v>0</v>
      </c>
      <c r="AU15" s="16">
        <f t="shared" si="8"/>
        <v>0</v>
      </c>
      <c r="AV15" s="16">
        <f t="shared" si="54"/>
        <v>0</v>
      </c>
      <c r="AW15" s="16">
        <f t="shared" si="55"/>
        <v>4</v>
      </c>
      <c r="AX15" s="69" t="str">
        <f t="shared" si="56"/>
        <v/>
      </c>
      <c r="AY15" s="4">
        <f t="shared" si="57"/>
        <v>46152</v>
      </c>
      <c r="AZ15" s="8"/>
      <c r="BA15" s="16">
        <f t="shared" si="58"/>
        <v>0</v>
      </c>
      <c r="BB15" s="16">
        <f t="shared" si="59"/>
        <v>0</v>
      </c>
      <c r="BC15" s="16">
        <f t="shared" si="60"/>
        <v>0</v>
      </c>
      <c r="BD15" s="16">
        <f t="shared" si="61"/>
        <v>0</v>
      </c>
      <c r="BE15" s="16">
        <f t="shared" si="9"/>
        <v>0</v>
      </c>
      <c r="BF15" s="16">
        <f t="shared" si="62"/>
        <v>0</v>
      </c>
      <c r="BG15" s="16">
        <f t="shared" si="63"/>
        <v>0</v>
      </c>
      <c r="BH15" s="16">
        <f t="shared" si="64"/>
        <v>0</v>
      </c>
      <c r="BI15" s="16">
        <f t="shared" si="65"/>
        <v>0</v>
      </c>
      <c r="BJ15" s="69">
        <f t="shared" si="66"/>
        <v>24</v>
      </c>
      <c r="BK15" s="4">
        <f t="shared" si="67"/>
        <v>46183</v>
      </c>
      <c r="BL15" s="8"/>
      <c r="BM15" s="16">
        <f t="shared" si="68"/>
        <v>0</v>
      </c>
      <c r="BN15" s="16">
        <f t="shared" si="69"/>
        <v>0</v>
      </c>
      <c r="BO15" s="16">
        <f t="shared" si="70"/>
        <v>0</v>
      </c>
      <c r="BP15" s="16">
        <f t="shared" si="71"/>
        <v>0</v>
      </c>
      <c r="BQ15" s="16">
        <f t="shared" si="10"/>
        <v>0</v>
      </c>
      <c r="BR15" s="16">
        <f t="shared" si="72"/>
        <v>0</v>
      </c>
      <c r="BS15" s="16">
        <f t="shared" si="11"/>
        <v>0</v>
      </c>
      <c r="BT15" s="16">
        <f t="shared" si="73"/>
        <v>0</v>
      </c>
      <c r="BU15" s="16">
        <f t="shared" si="74"/>
        <v>8</v>
      </c>
      <c r="BV15" s="69" t="str">
        <f t="shared" si="75"/>
        <v/>
      </c>
      <c r="BW15" s="4">
        <f t="shared" si="76"/>
        <v>46213</v>
      </c>
      <c r="BX15" s="8"/>
      <c r="BY15" s="16">
        <f t="shared" si="77"/>
        <v>0</v>
      </c>
      <c r="BZ15" s="16">
        <f t="shared" si="78"/>
        <v>0</v>
      </c>
      <c r="CA15" s="16">
        <f t="shared" si="79"/>
        <v>0</v>
      </c>
      <c r="CB15" s="16">
        <f t="shared" si="80"/>
        <v>0</v>
      </c>
      <c r="CC15" s="16">
        <f t="shared" si="12"/>
        <v>0</v>
      </c>
      <c r="CD15" s="16">
        <f t="shared" si="81"/>
        <v>0</v>
      </c>
      <c r="CE15" s="16">
        <f t="shared" si="13"/>
        <v>0</v>
      </c>
      <c r="CF15" s="16">
        <f t="shared" si="82"/>
        <v>0</v>
      </c>
      <c r="CG15" s="16">
        <f t="shared" si="83"/>
        <v>4</v>
      </c>
      <c r="CH15" s="69" t="str">
        <f t="shared" si="84"/>
        <v/>
      </c>
      <c r="CI15" s="4">
        <f t="shared" si="85"/>
        <v>46244</v>
      </c>
      <c r="CJ15" s="8"/>
      <c r="CK15" s="16">
        <f t="shared" si="86"/>
        <v>0</v>
      </c>
      <c r="CL15" s="16">
        <f t="shared" si="87"/>
        <v>0</v>
      </c>
      <c r="CM15" s="16">
        <f t="shared" si="88"/>
        <v>0</v>
      </c>
      <c r="CN15" s="16">
        <f t="shared" si="89"/>
        <v>0</v>
      </c>
      <c r="CO15" s="16">
        <f t="shared" si="14"/>
        <v>0</v>
      </c>
      <c r="CP15" s="16">
        <f t="shared" si="90"/>
        <v>0</v>
      </c>
      <c r="CQ15" s="16">
        <f t="shared" si="15"/>
        <v>0</v>
      </c>
      <c r="CR15" s="16">
        <f t="shared" si="91"/>
        <v>0</v>
      </c>
      <c r="CS15" s="16">
        <f t="shared" si="92"/>
        <v>7</v>
      </c>
      <c r="CT15" s="69" t="str">
        <f t="shared" si="93"/>
        <v/>
      </c>
      <c r="CU15" s="4">
        <f t="shared" si="94"/>
        <v>46275</v>
      </c>
      <c r="CV15" s="8"/>
      <c r="CW15" s="16">
        <f t="shared" si="95"/>
        <v>0</v>
      </c>
      <c r="CX15" s="16">
        <f t="shared" si="96"/>
        <v>0</v>
      </c>
      <c r="CY15" s="16">
        <f t="shared" si="97"/>
        <v>0</v>
      </c>
      <c r="CZ15" s="16">
        <f t="shared" si="98"/>
        <v>0</v>
      </c>
      <c r="DA15" s="16">
        <f t="shared" si="16"/>
        <v>0</v>
      </c>
      <c r="DB15" s="16">
        <f t="shared" si="99"/>
        <v>0</v>
      </c>
      <c r="DC15" s="16">
        <f t="shared" si="17"/>
        <v>0</v>
      </c>
      <c r="DD15" s="16">
        <f t="shared" si="100"/>
        <v>0</v>
      </c>
      <c r="DE15" s="16">
        <f t="shared" si="101"/>
        <v>8</v>
      </c>
      <c r="DF15" s="69" t="str">
        <f t="shared" si="102"/>
        <v/>
      </c>
      <c r="DG15" s="4">
        <f t="shared" si="103"/>
        <v>46305</v>
      </c>
      <c r="DH15" s="8"/>
      <c r="DI15" s="16">
        <f t="shared" si="104"/>
        <v>0</v>
      </c>
      <c r="DJ15" s="16">
        <f t="shared" si="105"/>
        <v>0</v>
      </c>
      <c r="DK15" s="16">
        <f t="shared" si="106"/>
        <v>0</v>
      </c>
      <c r="DL15" s="16">
        <f t="shared" si="107"/>
        <v>0</v>
      </c>
      <c r="DM15" s="16">
        <f t="shared" si="18"/>
        <v>0</v>
      </c>
      <c r="DN15" s="16">
        <f t="shared" si="108"/>
        <v>0</v>
      </c>
      <c r="DO15" s="16">
        <f t="shared" si="19"/>
        <v>0</v>
      </c>
      <c r="DP15" s="16">
        <f t="shared" si="109"/>
        <v>0</v>
      </c>
      <c r="DQ15" s="16">
        <f t="shared" si="110"/>
        <v>0</v>
      </c>
      <c r="DR15" s="69" t="str">
        <f t="shared" si="111"/>
        <v/>
      </c>
      <c r="DS15" s="4">
        <f t="shared" si="112"/>
        <v>46336</v>
      </c>
      <c r="DT15" s="8" t="s">
        <v>27</v>
      </c>
      <c r="DU15" s="16">
        <f t="shared" si="113"/>
        <v>0</v>
      </c>
      <c r="DV15" s="16">
        <f t="shared" si="114"/>
        <v>0</v>
      </c>
      <c r="DW15" s="16">
        <f t="shared" si="115"/>
        <v>0</v>
      </c>
      <c r="DX15" s="16">
        <f t="shared" si="116"/>
        <v>0</v>
      </c>
      <c r="DY15" s="16">
        <f t="shared" si="20"/>
        <v>8</v>
      </c>
      <c r="DZ15" s="16">
        <f t="shared" si="117"/>
        <v>0</v>
      </c>
      <c r="EA15" s="16">
        <f t="shared" si="21"/>
        <v>0</v>
      </c>
      <c r="EB15" s="16">
        <f t="shared" si="118"/>
        <v>8</v>
      </c>
      <c r="EC15" s="16">
        <f t="shared" si="119"/>
        <v>8</v>
      </c>
      <c r="ED15" s="69" t="str">
        <f t="shared" si="120"/>
        <v/>
      </c>
      <c r="EE15" s="4">
        <f t="shared" si="121"/>
        <v>46366</v>
      </c>
      <c r="EF15" s="8" t="s">
        <v>50</v>
      </c>
      <c r="EG15" s="16">
        <f t="shared" si="122"/>
        <v>0</v>
      </c>
      <c r="EH15" s="16">
        <f t="shared" si="123"/>
        <v>0</v>
      </c>
      <c r="EI15" s="16">
        <f t="shared" si="124"/>
        <v>0</v>
      </c>
      <c r="EJ15" s="16">
        <f t="shared" si="125"/>
        <v>8</v>
      </c>
      <c r="EK15" s="16">
        <f t="shared" si="22"/>
        <v>0</v>
      </c>
      <c r="EL15" s="16">
        <f t="shared" si="126"/>
        <v>0</v>
      </c>
      <c r="EM15" s="16">
        <f t="shared" si="23"/>
        <v>0</v>
      </c>
      <c r="EN15" s="16">
        <f t="shared" si="127"/>
        <v>8</v>
      </c>
      <c r="EO15" s="16">
        <f t="shared" si="128"/>
        <v>8</v>
      </c>
      <c r="EP15" s="55"/>
    </row>
    <row r="16" spans="1:146" ht="21" customHeight="1" x14ac:dyDescent="0.2">
      <c r="A16" s="55"/>
      <c r="B16" s="69" t="str">
        <f t="shared" si="24"/>
        <v/>
      </c>
      <c r="C16" s="4">
        <f t="shared" si="25"/>
        <v>46033</v>
      </c>
      <c r="D16" s="66"/>
      <c r="E16" s="2">
        <f t="shared" si="129"/>
        <v>0</v>
      </c>
      <c r="F16" s="2">
        <f t="shared" si="130"/>
        <v>0</v>
      </c>
      <c r="G16" s="2">
        <f t="shared" si="131"/>
        <v>0</v>
      </c>
      <c r="H16" s="16">
        <f t="shared" si="26"/>
        <v>0</v>
      </c>
      <c r="I16" s="16">
        <f t="shared" si="27"/>
        <v>0</v>
      </c>
      <c r="J16" s="16">
        <f t="shared" si="28"/>
        <v>0</v>
      </c>
      <c r="K16" s="16">
        <f t="shared" si="0"/>
        <v>0</v>
      </c>
      <c r="L16" s="16">
        <f t="shared" si="29"/>
        <v>0</v>
      </c>
      <c r="M16" s="16">
        <f t="shared" si="30"/>
        <v>0</v>
      </c>
      <c r="N16" s="69">
        <f t="shared" si="31"/>
        <v>7</v>
      </c>
      <c r="O16" s="4">
        <f t="shared" si="32"/>
        <v>46064</v>
      </c>
      <c r="P16" s="8"/>
      <c r="Q16" s="16">
        <f t="shared" si="33"/>
        <v>0</v>
      </c>
      <c r="R16" s="16">
        <f t="shared" si="34"/>
        <v>0</v>
      </c>
      <c r="S16" s="16">
        <f t="shared" si="35"/>
        <v>0</v>
      </c>
      <c r="T16" s="16">
        <f t="shared" si="1"/>
        <v>0</v>
      </c>
      <c r="U16" s="16">
        <f t="shared" si="2"/>
        <v>0</v>
      </c>
      <c r="V16" s="16">
        <f t="shared" si="3"/>
        <v>0</v>
      </c>
      <c r="W16" s="16">
        <f t="shared" si="4"/>
        <v>0</v>
      </c>
      <c r="X16" s="16">
        <f t="shared" si="36"/>
        <v>0</v>
      </c>
      <c r="Y16" s="16">
        <f t="shared" si="37"/>
        <v>8</v>
      </c>
      <c r="Z16" s="69">
        <f t="shared" si="38"/>
        <v>11</v>
      </c>
      <c r="AA16" s="4">
        <f t="shared" si="39"/>
        <v>46092</v>
      </c>
      <c r="AB16" s="8"/>
      <c r="AC16" s="16">
        <f t="shared" si="40"/>
        <v>0</v>
      </c>
      <c r="AD16" s="16">
        <f t="shared" si="41"/>
        <v>0</v>
      </c>
      <c r="AE16" s="16">
        <f t="shared" si="42"/>
        <v>0</v>
      </c>
      <c r="AF16" s="16">
        <f t="shared" si="43"/>
        <v>0</v>
      </c>
      <c r="AG16" s="16">
        <f t="shared" si="5"/>
        <v>0</v>
      </c>
      <c r="AH16" s="16">
        <f t="shared" si="44"/>
        <v>0</v>
      </c>
      <c r="AI16" s="16">
        <f t="shared" si="6"/>
        <v>0</v>
      </c>
      <c r="AJ16" s="16">
        <f t="shared" si="45"/>
        <v>0</v>
      </c>
      <c r="AK16" s="16">
        <f t="shared" si="46"/>
        <v>8</v>
      </c>
      <c r="AL16" s="69" t="str">
        <f t="shared" si="47"/>
        <v/>
      </c>
      <c r="AM16" s="4">
        <f t="shared" si="48"/>
        <v>46123</v>
      </c>
      <c r="AN16" s="8"/>
      <c r="AO16" s="16">
        <f t="shared" si="49"/>
        <v>0</v>
      </c>
      <c r="AP16" s="16">
        <f t="shared" si="50"/>
        <v>0</v>
      </c>
      <c r="AQ16" s="16">
        <f t="shared" si="51"/>
        <v>0</v>
      </c>
      <c r="AR16" s="16">
        <f t="shared" si="52"/>
        <v>0</v>
      </c>
      <c r="AS16" s="16">
        <f t="shared" si="7"/>
        <v>0</v>
      </c>
      <c r="AT16" s="16">
        <f t="shared" si="53"/>
        <v>0</v>
      </c>
      <c r="AU16" s="16">
        <f t="shared" si="8"/>
        <v>0</v>
      </c>
      <c r="AV16" s="16">
        <f t="shared" si="54"/>
        <v>0</v>
      </c>
      <c r="AW16" s="16">
        <f t="shared" si="55"/>
        <v>0</v>
      </c>
      <c r="AX16" s="69" t="str">
        <f t="shared" si="56"/>
        <v/>
      </c>
      <c r="AY16" s="4">
        <f t="shared" si="57"/>
        <v>46153</v>
      </c>
      <c r="AZ16" s="8"/>
      <c r="BA16" s="16">
        <f t="shared" si="58"/>
        <v>0</v>
      </c>
      <c r="BB16" s="16">
        <f t="shared" si="59"/>
        <v>0</v>
      </c>
      <c r="BC16" s="16">
        <f t="shared" si="60"/>
        <v>0</v>
      </c>
      <c r="BD16" s="16">
        <f t="shared" si="61"/>
        <v>0</v>
      </c>
      <c r="BE16" s="16">
        <f t="shared" si="9"/>
        <v>0</v>
      </c>
      <c r="BF16" s="16">
        <f t="shared" si="62"/>
        <v>0</v>
      </c>
      <c r="BG16" s="16">
        <f t="shared" si="63"/>
        <v>0</v>
      </c>
      <c r="BH16" s="16">
        <f t="shared" si="64"/>
        <v>0</v>
      </c>
      <c r="BI16" s="16">
        <f t="shared" si="65"/>
        <v>7</v>
      </c>
      <c r="BJ16" s="69" t="str">
        <f t="shared" si="66"/>
        <v/>
      </c>
      <c r="BK16" s="4">
        <f t="shared" si="67"/>
        <v>46184</v>
      </c>
      <c r="BL16" s="8"/>
      <c r="BM16" s="16">
        <f t="shared" si="68"/>
        <v>0</v>
      </c>
      <c r="BN16" s="16">
        <f t="shared" si="69"/>
        <v>0</v>
      </c>
      <c r="BO16" s="16">
        <f t="shared" si="70"/>
        <v>0</v>
      </c>
      <c r="BP16" s="16">
        <f t="shared" si="71"/>
        <v>0</v>
      </c>
      <c r="BQ16" s="16">
        <f t="shared" si="10"/>
        <v>0</v>
      </c>
      <c r="BR16" s="16">
        <f t="shared" si="72"/>
        <v>0</v>
      </c>
      <c r="BS16" s="16">
        <f t="shared" si="11"/>
        <v>0</v>
      </c>
      <c r="BT16" s="16">
        <f t="shared" si="73"/>
        <v>0</v>
      </c>
      <c r="BU16" s="16">
        <f t="shared" si="74"/>
        <v>8</v>
      </c>
      <c r="BV16" s="69" t="str">
        <f t="shared" si="75"/>
        <v/>
      </c>
      <c r="BW16" s="4">
        <f t="shared" si="76"/>
        <v>46214</v>
      </c>
      <c r="BX16" s="8"/>
      <c r="BY16" s="16">
        <f t="shared" si="77"/>
        <v>0</v>
      </c>
      <c r="BZ16" s="16">
        <f t="shared" si="78"/>
        <v>0</v>
      </c>
      <c r="CA16" s="16">
        <f t="shared" si="79"/>
        <v>0</v>
      </c>
      <c r="CB16" s="16">
        <f t="shared" si="80"/>
        <v>0</v>
      </c>
      <c r="CC16" s="16">
        <f t="shared" si="12"/>
        <v>0</v>
      </c>
      <c r="CD16" s="16">
        <f t="shared" si="81"/>
        <v>0</v>
      </c>
      <c r="CE16" s="16">
        <f t="shared" si="13"/>
        <v>0</v>
      </c>
      <c r="CF16" s="16">
        <f t="shared" si="82"/>
        <v>0</v>
      </c>
      <c r="CG16" s="16">
        <f t="shared" si="83"/>
        <v>0</v>
      </c>
      <c r="CH16" s="69" t="str">
        <f t="shared" si="84"/>
        <v/>
      </c>
      <c r="CI16" s="4">
        <f t="shared" si="85"/>
        <v>46245</v>
      </c>
      <c r="CJ16" s="8"/>
      <c r="CK16" s="16">
        <f t="shared" si="86"/>
        <v>0</v>
      </c>
      <c r="CL16" s="16">
        <f t="shared" si="87"/>
        <v>0</v>
      </c>
      <c r="CM16" s="16">
        <f t="shared" si="88"/>
        <v>0</v>
      </c>
      <c r="CN16" s="16">
        <f t="shared" si="89"/>
        <v>0</v>
      </c>
      <c r="CO16" s="16">
        <f t="shared" si="14"/>
        <v>0</v>
      </c>
      <c r="CP16" s="16">
        <f t="shared" si="90"/>
        <v>0</v>
      </c>
      <c r="CQ16" s="16">
        <f t="shared" si="15"/>
        <v>0</v>
      </c>
      <c r="CR16" s="16">
        <f t="shared" si="91"/>
        <v>0</v>
      </c>
      <c r="CS16" s="16">
        <f t="shared" si="92"/>
        <v>8</v>
      </c>
      <c r="CT16" s="69" t="str">
        <f t="shared" si="93"/>
        <v/>
      </c>
      <c r="CU16" s="4">
        <f t="shared" si="94"/>
        <v>46276</v>
      </c>
      <c r="CV16" s="8"/>
      <c r="CW16" s="16">
        <f t="shared" si="95"/>
        <v>0</v>
      </c>
      <c r="CX16" s="16">
        <f t="shared" si="96"/>
        <v>0</v>
      </c>
      <c r="CY16" s="16">
        <f t="shared" si="97"/>
        <v>0</v>
      </c>
      <c r="CZ16" s="16">
        <f t="shared" si="98"/>
        <v>0</v>
      </c>
      <c r="DA16" s="16">
        <f t="shared" si="16"/>
        <v>0</v>
      </c>
      <c r="DB16" s="16">
        <f t="shared" si="99"/>
        <v>0</v>
      </c>
      <c r="DC16" s="16">
        <f t="shared" si="17"/>
        <v>0</v>
      </c>
      <c r="DD16" s="16">
        <f t="shared" si="100"/>
        <v>0</v>
      </c>
      <c r="DE16" s="16">
        <f t="shared" si="101"/>
        <v>4</v>
      </c>
      <c r="DF16" s="69" t="str">
        <f t="shared" si="102"/>
        <v/>
      </c>
      <c r="DG16" s="4">
        <f t="shared" si="103"/>
        <v>46306</v>
      </c>
      <c r="DH16" s="8"/>
      <c r="DI16" s="16">
        <f t="shared" si="104"/>
        <v>0</v>
      </c>
      <c r="DJ16" s="16">
        <f t="shared" si="105"/>
        <v>0</v>
      </c>
      <c r="DK16" s="16">
        <f t="shared" si="106"/>
        <v>0</v>
      </c>
      <c r="DL16" s="16">
        <f t="shared" si="107"/>
        <v>0</v>
      </c>
      <c r="DM16" s="16">
        <f t="shared" si="18"/>
        <v>0</v>
      </c>
      <c r="DN16" s="16">
        <f t="shared" si="108"/>
        <v>0</v>
      </c>
      <c r="DO16" s="16">
        <f t="shared" si="19"/>
        <v>0</v>
      </c>
      <c r="DP16" s="16">
        <f t="shared" si="109"/>
        <v>0</v>
      </c>
      <c r="DQ16" s="16">
        <f t="shared" si="110"/>
        <v>0</v>
      </c>
      <c r="DR16" s="69">
        <f t="shared" si="111"/>
        <v>46</v>
      </c>
      <c r="DS16" s="4">
        <f t="shared" si="112"/>
        <v>46337</v>
      </c>
      <c r="DT16" s="8" t="s">
        <v>56</v>
      </c>
      <c r="DU16" s="16">
        <f t="shared" si="113"/>
        <v>0</v>
      </c>
      <c r="DV16" s="16">
        <f t="shared" si="114"/>
        <v>0</v>
      </c>
      <c r="DW16" s="16">
        <f t="shared" si="115"/>
        <v>0</v>
      </c>
      <c r="DX16" s="16">
        <f t="shared" si="116"/>
        <v>0</v>
      </c>
      <c r="DY16" s="16">
        <f t="shared" si="20"/>
        <v>0</v>
      </c>
      <c r="DZ16" s="16">
        <f t="shared" si="117"/>
        <v>0</v>
      </c>
      <c r="EA16" s="16">
        <f t="shared" si="21"/>
        <v>0</v>
      </c>
      <c r="EB16" s="16">
        <f t="shared" si="118"/>
        <v>0</v>
      </c>
      <c r="EC16" s="16">
        <f t="shared" si="119"/>
        <v>8</v>
      </c>
      <c r="ED16" s="69" t="str">
        <f t="shared" si="120"/>
        <v/>
      </c>
      <c r="EE16" s="4">
        <f t="shared" si="121"/>
        <v>46367</v>
      </c>
      <c r="EF16" s="8" t="s">
        <v>50</v>
      </c>
      <c r="EG16" s="16">
        <f t="shared" si="122"/>
        <v>0</v>
      </c>
      <c r="EH16" s="16">
        <f t="shared" si="123"/>
        <v>0</v>
      </c>
      <c r="EI16" s="16">
        <f t="shared" si="124"/>
        <v>0</v>
      </c>
      <c r="EJ16" s="16">
        <f t="shared" si="125"/>
        <v>4</v>
      </c>
      <c r="EK16" s="16">
        <f t="shared" si="22"/>
        <v>0</v>
      </c>
      <c r="EL16" s="16">
        <f t="shared" si="126"/>
        <v>0</v>
      </c>
      <c r="EM16" s="16">
        <f t="shared" si="23"/>
        <v>0</v>
      </c>
      <c r="EN16" s="16">
        <f t="shared" si="127"/>
        <v>4</v>
      </c>
      <c r="EO16" s="16">
        <f t="shared" si="128"/>
        <v>4</v>
      </c>
      <c r="EP16" s="55"/>
    </row>
    <row r="17" spans="1:146" ht="21" customHeight="1" x14ac:dyDescent="0.2">
      <c r="A17" s="55"/>
      <c r="B17" s="69" t="str">
        <f t="shared" si="24"/>
        <v/>
      </c>
      <c r="C17" s="4">
        <f t="shared" si="25"/>
        <v>46034</v>
      </c>
      <c r="D17" s="66"/>
      <c r="E17" s="2">
        <f t="shared" si="129"/>
        <v>0</v>
      </c>
      <c r="F17" s="2">
        <f t="shared" si="130"/>
        <v>0</v>
      </c>
      <c r="G17" s="2">
        <f t="shared" si="131"/>
        <v>0</v>
      </c>
      <c r="H17" s="16">
        <f t="shared" si="26"/>
        <v>0</v>
      </c>
      <c r="I17" s="16">
        <f t="shared" si="27"/>
        <v>0</v>
      </c>
      <c r="J17" s="16">
        <f t="shared" si="28"/>
        <v>0</v>
      </c>
      <c r="K17" s="16">
        <f t="shared" si="0"/>
        <v>0</v>
      </c>
      <c r="L17" s="16">
        <f t="shared" si="29"/>
        <v>0</v>
      </c>
      <c r="M17" s="16">
        <f t="shared" si="30"/>
        <v>7</v>
      </c>
      <c r="N17" s="69" t="str">
        <f t="shared" si="31"/>
        <v/>
      </c>
      <c r="O17" s="4">
        <f t="shared" si="32"/>
        <v>46065</v>
      </c>
      <c r="P17" s="8"/>
      <c r="Q17" s="16">
        <f t="shared" si="33"/>
        <v>0</v>
      </c>
      <c r="R17" s="16">
        <f t="shared" si="34"/>
        <v>0</v>
      </c>
      <c r="S17" s="16">
        <f t="shared" si="35"/>
        <v>0</v>
      </c>
      <c r="T17" s="16">
        <f t="shared" si="1"/>
        <v>0</v>
      </c>
      <c r="U17" s="16">
        <f t="shared" si="2"/>
        <v>0</v>
      </c>
      <c r="V17" s="16">
        <f t="shared" si="3"/>
        <v>0</v>
      </c>
      <c r="W17" s="16">
        <f t="shared" si="4"/>
        <v>0</v>
      </c>
      <c r="X17" s="16">
        <f t="shared" si="36"/>
        <v>0</v>
      </c>
      <c r="Y17" s="16">
        <f t="shared" si="37"/>
        <v>8</v>
      </c>
      <c r="Z17" s="69" t="str">
        <f t="shared" si="38"/>
        <v/>
      </c>
      <c r="AA17" s="4">
        <f t="shared" si="39"/>
        <v>46093</v>
      </c>
      <c r="AB17" s="8"/>
      <c r="AC17" s="16">
        <f t="shared" si="40"/>
        <v>0</v>
      </c>
      <c r="AD17" s="16">
        <f t="shared" si="41"/>
        <v>0</v>
      </c>
      <c r="AE17" s="16">
        <f t="shared" si="42"/>
        <v>0</v>
      </c>
      <c r="AF17" s="16">
        <f t="shared" si="43"/>
        <v>0</v>
      </c>
      <c r="AG17" s="16">
        <f t="shared" si="5"/>
        <v>0</v>
      </c>
      <c r="AH17" s="16">
        <f t="shared" si="44"/>
        <v>0</v>
      </c>
      <c r="AI17" s="16">
        <f t="shared" si="6"/>
        <v>0</v>
      </c>
      <c r="AJ17" s="16">
        <f t="shared" si="45"/>
        <v>0</v>
      </c>
      <c r="AK17" s="16">
        <f t="shared" si="46"/>
        <v>8</v>
      </c>
      <c r="AL17" s="69" t="str">
        <f t="shared" si="47"/>
        <v/>
      </c>
      <c r="AM17" s="4">
        <f t="shared" si="48"/>
        <v>46124</v>
      </c>
      <c r="AN17" s="8"/>
      <c r="AO17" s="16">
        <f t="shared" si="49"/>
        <v>0</v>
      </c>
      <c r="AP17" s="16">
        <f t="shared" si="50"/>
        <v>0</v>
      </c>
      <c r="AQ17" s="16">
        <f t="shared" si="51"/>
        <v>0</v>
      </c>
      <c r="AR17" s="16">
        <f t="shared" si="52"/>
        <v>0</v>
      </c>
      <c r="AS17" s="16">
        <f t="shared" si="7"/>
        <v>0</v>
      </c>
      <c r="AT17" s="16">
        <f t="shared" si="53"/>
        <v>0</v>
      </c>
      <c r="AU17" s="16">
        <f t="shared" si="8"/>
        <v>0</v>
      </c>
      <c r="AV17" s="16">
        <f t="shared" si="54"/>
        <v>0</v>
      </c>
      <c r="AW17" s="16">
        <f t="shared" si="55"/>
        <v>0</v>
      </c>
      <c r="AX17" s="69" t="str">
        <f t="shared" si="56"/>
        <v/>
      </c>
      <c r="AY17" s="4">
        <f t="shared" si="57"/>
        <v>46154</v>
      </c>
      <c r="AZ17" s="8"/>
      <c r="BA17" s="16">
        <f t="shared" si="58"/>
        <v>0</v>
      </c>
      <c r="BB17" s="16">
        <f t="shared" si="59"/>
        <v>0</v>
      </c>
      <c r="BC17" s="16">
        <f t="shared" si="60"/>
        <v>0</v>
      </c>
      <c r="BD17" s="16">
        <f t="shared" si="61"/>
        <v>0</v>
      </c>
      <c r="BE17" s="16">
        <f t="shared" si="9"/>
        <v>0</v>
      </c>
      <c r="BF17" s="16">
        <f t="shared" si="62"/>
        <v>0</v>
      </c>
      <c r="BG17" s="16">
        <f t="shared" si="63"/>
        <v>0</v>
      </c>
      <c r="BH17" s="16">
        <f t="shared" si="64"/>
        <v>0</v>
      </c>
      <c r="BI17" s="16">
        <f t="shared" si="65"/>
        <v>8</v>
      </c>
      <c r="BJ17" s="69" t="str">
        <f t="shared" si="66"/>
        <v/>
      </c>
      <c r="BK17" s="4">
        <f t="shared" si="67"/>
        <v>46185</v>
      </c>
      <c r="BL17" s="8"/>
      <c r="BM17" s="16">
        <f t="shared" si="68"/>
        <v>0</v>
      </c>
      <c r="BN17" s="16">
        <f t="shared" si="69"/>
        <v>0</v>
      </c>
      <c r="BO17" s="16">
        <f t="shared" si="70"/>
        <v>0</v>
      </c>
      <c r="BP17" s="16">
        <f t="shared" si="71"/>
        <v>0</v>
      </c>
      <c r="BQ17" s="16">
        <f t="shared" si="10"/>
        <v>0</v>
      </c>
      <c r="BR17" s="16">
        <f t="shared" si="72"/>
        <v>0</v>
      </c>
      <c r="BS17" s="16">
        <f t="shared" si="11"/>
        <v>0</v>
      </c>
      <c r="BT17" s="16">
        <f t="shared" si="73"/>
        <v>0</v>
      </c>
      <c r="BU17" s="16">
        <f t="shared" si="74"/>
        <v>4</v>
      </c>
      <c r="BV17" s="69" t="str">
        <f t="shared" si="75"/>
        <v/>
      </c>
      <c r="BW17" s="4">
        <f t="shared" si="76"/>
        <v>46215</v>
      </c>
      <c r="BX17" s="8"/>
      <c r="BY17" s="16">
        <f t="shared" si="77"/>
        <v>0</v>
      </c>
      <c r="BZ17" s="16">
        <f t="shared" si="78"/>
        <v>0</v>
      </c>
      <c r="CA17" s="16">
        <f t="shared" si="79"/>
        <v>0</v>
      </c>
      <c r="CB17" s="16">
        <f t="shared" si="80"/>
        <v>0</v>
      </c>
      <c r="CC17" s="16">
        <f t="shared" si="12"/>
        <v>0</v>
      </c>
      <c r="CD17" s="16">
        <f t="shared" si="81"/>
        <v>0</v>
      </c>
      <c r="CE17" s="16">
        <f t="shared" si="13"/>
        <v>0</v>
      </c>
      <c r="CF17" s="16">
        <f t="shared" si="82"/>
        <v>0</v>
      </c>
      <c r="CG17" s="16">
        <f t="shared" si="83"/>
        <v>0</v>
      </c>
      <c r="CH17" s="69">
        <f t="shared" si="84"/>
        <v>33</v>
      </c>
      <c r="CI17" s="4">
        <f t="shared" si="85"/>
        <v>46246</v>
      </c>
      <c r="CJ17" s="8"/>
      <c r="CK17" s="16">
        <f t="shared" si="86"/>
        <v>0</v>
      </c>
      <c r="CL17" s="16">
        <f t="shared" si="87"/>
        <v>0</v>
      </c>
      <c r="CM17" s="16">
        <f t="shared" si="88"/>
        <v>0</v>
      </c>
      <c r="CN17" s="16">
        <f t="shared" si="89"/>
        <v>0</v>
      </c>
      <c r="CO17" s="16">
        <f t="shared" si="14"/>
        <v>0</v>
      </c>
      <c r="CP17" s="16">
        <f t="shared" si="90"/>
        <v>0</v>
      </c>
      <c r="CQ17" s="16">
        <f t="shared" si="15"/>
        <v>0</v>
      </c>
      <c r="CR17" s="16">
        <f t="shared" si="91"/>
        <v>0</v>
      </c>
      <c r="CS17" s="16">
        <f t="shared" si="92"/>
        <v>8</v>
      </c>
      <c r="CT17" s="69" t="str">
        <f t="shared" si="93"/>
        <v/>
      </c>
      <c r="CU17" s="4">
        <f t="shared" si="94"/>
        <v>46277</v>
      </c>
      <c r="CV17" s="8"/>
      <c r="CW17" s="16">
        <f t="shared" si="95"/>
        <v>0</v>
      </c>
      <c r="CX17" s="16">
        <f t="shared" si="96"/>
        <v>0</v>
      </c>
      <c r="CY17" s="16">
        <f t="shared" si="97"/>
        <v>0</v>
      </c>
      <c r="CZ17" s="16">
        <f t="shared" si="98"/>
        <v>0</v>
      </c>
      <c r="DA17" s="16">
        <f t="shared" si="16"/>
        <v>0</v>
      </c>
      <c r="DB17" s="16">
        <f t="shared" si="99"/>
        <v>0</v>
      </c>
      <c r="DC17" s="16">
        <f t="shared" si="17"/>
        <v>0</v>
      </c>
      <c r="DD17" s="16">
        <f t="shared" si="100"/>
        <v>0</v>
      </c>
      <c r="DE17" s="16">
        <f t="shared" si="101"/>
        <v>0</v>
      </c>
      <c r="DF17" s="69" t="str">
        <f t="shared" si="102"/>
        <v/>
      </c>
      <c r="DG17" s="4">
        <f t="shared" si="103"/>
        <v>46307</v>
      </c>
      <c r="DH17" s="8" t="s">
        <v>27</v>
      </c>
      <c r="DI17" s="16">
        <f t="shared" si="104"/>
        <v>0</v>
      </c>
      <c r="DJ17" s="16">
        <f t="shared" si="105"/>
        <v>0</v>
      </c>
      <c r="DK17" s="16">
        <f t="shared" si="106"/>
        <v>0</v>
      </c>
      <c r="DL17" s="16">
        <f t="shared" si="107"/>
        <v>0</v>
      </c>
      <c r="DM17" s="16">
        <f t="shared" si="18"/>
        <v>7</v>
      </c>
      <c r="DN17" s="16">
        <f t="shared" si="108"/>
        <v>0</v>
      </c>
      <c r="DO17" s="16">
        <f t="shared" si="19"/>
        <v>0</v>
      </c>
      <c r="DP17" s="16">
        <f t="shared" si="109"/>
        <v>7</v>
      </c>
      <c r="DQ17" s="16">
        <f t="shared" si="110"/>
        <v>7</v>
      </c>
      <c r="DR17" s="69" t="str">
        <f t="shared" si="111"/>
        <v/>
      </c>
      <c r="DS17" s="4">
        <f t="shared" si="112"/>
        <v>46338</v>
      </c>
      <c r="DT17" s="8" t="s">
        <v>27</v>
      </c>
      <c r="DU17" s="16">
        <f t="shared" si="113"/>
        <v>0</v>
      </c>
      <c r="DV17" s="16">
        <f t="shared" si="114"/>
        <v>0</v>
      </c>
      <c r="DW17" s="16">
        <f t="shared" si="115"/>
        <v>0</v>
      </c>
      <c r="DX17" s="16">
        <f t="shared" si="116"/>
        <v>0</v>
      </c>
      <c r="DY17" s="16">
        <f t="shared" si="20"/>
        <v>8</v>
      </c>
      <c r="DZ17" s="16">
        <f t="shared" si="117"/>
        <v>0</v>
      </c>
      <c r="EA17" s="16">
        <f t="shared" si="21"/>
        <v>0</v>
      </c>
      <c r="EB17" s="16">
        <f t="shared" si="118"/>
        <v>8</v>
      </c>
      <c r="EC17" s="16">
        <f t="shared" si="119"/>
        <v>8</v>
      </c>
      <c r="ED17" s="69" t="str">
        <f t="shared" si="120"/>
        <v/>
      </c>
      <c r="EE17" s="4">
        <f t="shared" si="121"/>
        <v>46368</v>
      </c>
      <c r="EF17" s="8"/>
      <c r="EG17" s="16">
        <f t="shared" si="122"/>
        <v>0</v>
      </c>
      <c r="EH17" s="16">
        <f t="shared" si="123"/>
        <v>0</v>
      </c>
      <c r="EI17" s="16">
        <f t="shared" si="124"/>
        <v>0</v>
      </c>
      <c r="EJ17" s="16">
        <f t="shared" si="125"/>
        <v>0</v>
      </c>
      <c r="EK17" s="16">
        <f t="shared" si="22"/>
        <v>0</v>
      </c>
      <c r="EL17" s="16">
        <f t="shared" si="126"/>
        <v>0</v>
      </c>
      <c r="EM17" s="16">
        <f t="shared" si="23"/>
        <v>0</v>
      </c>
      <c r="EN17" s="16">
        <f t="shared" si="127"/>
        <v>0</v>
      </c>
      <c r="EO17" s="16">
        <f t="shared" si="128"/>
        <v>0</v>
      </c>
      <c r="EP17" s="55"/>
    </row>
    <row r="18" spans="1:146" ht="21" customHeight="1" x14ac:dyDescent="0.2">
      <c r="A18" s="55"/>
      <c r="B18" s="69" t="str">
        <f t="shared" si="24"/>
        <v/>
      </c>
      <c r="C18" s="4">
        <f t="shared" si="25"/>
        <v>46035</v>
      </c>
      <c r="D18" s="66"/>
      <c r="E18" s="2">
        <f t="shared" si="129"/>
        <v>0</v>
      </c>
      <c r="F18" s="2">
        <f t="shared" si="130"/>
        <v>0</v>
      </c>
      <c r="G18" s="2">
        <f t="shared" si="131"/>
        <v>0</v>
      </c>
      <c r="H18" s="16">
        <f t="shared" si="26"/>
        <v>0</v>
      </c>
      <c r="I18" s="16">
        <f t="shared" si="27"/>
        <v>0</v>
      </c>
      <c r="J18" s="16">
        <f t="shared" si="28"/>
        <v>0</v>
      </c>
      <c r="K18" s="16">
        <f t="shared" si="0"/>
        <v>0</v>
      </c>
      <c r="L18" s="16">
        <f t="shared" si="29"/>
        <v>0</v>
      </c>
      <c r="M18" s="16">
        <f t="shared" si="30"/>
        <v>8</v>
      </c>
      <c r="N18" s="69" t="str">
        <f t="shared" si="31"/>
        <v/>
      </c>
      <c r="O18" s="4">
        <f t="shared" si="32"/>
        <v>46066</v>
      </c>
      <c r="P18" s="8"/>
      <c r="Q18" s="16">
        <f t="shared" si="33"/>
        <v>0</v>
      </c>
      <c r="R18" s="16">
        <f t="shared" si="34"/>
        <v>0</v>
      </c>
      <c r="S18" s="16">
        <f t="shared" si="35"/>
        <v>0</v>
      </c>
      <c r="T18" s="16">
        <f t="shared" si="1"/>
        <v>0</v>
      </c>
      <c r="U18" s="16">
        <f t="shared" si="2"/>
        <v>0</v>
      </c>
      <c r="V18" s="16">
        <f t="shared" si="3"/>
        <v>0</v>
      </c>
      <c r="W18" s="16">
        <f t="shared" si="4"/>
        <v>0</v>
      </c>
      <c r="X18" s="16">
        <f t="shared" si="36"/>
        <v>0</v>
      </c>
      <c r="Y18" s="16">
        <f t="shared" si="37"/>
        <v>4</v>
      </c>
      <c r="Z18" s="69" t="str">
        <f t="shared" si="38"/>
        <v/>
      </c>
      <c r="AA18" s="4">
        <f t="shared" si="39"/>
        <v>46094</v>
      </c>
      <c r="AB18" s="8"/>
      <c r="AC18" s="16">
        <f t="shared" si="40"/>
        <v>0</v>
      </c>
      <c r="AD18" s="16">
        <f t="shared" si="41"/>
        <v>0</v>
      </c>
      <c r="AE18" s="16">
        <f t="shared" si="42"/>
        <v>0</v>
      </c>
      <c r="AF18" s="16">
        <f t="shared" si="43"/>
        <v>0</v>
      </c>
      <c r="AG18" s="16">
        <f t="shared" si="5"/>
        <v>0</v>
      </c>
      <c r="AH18" s="16">
        <f t="shared" si="44"/>
        <v>0</v>
      </c>
      <c r="AI18" s="16">
        <f t="shared" si="6"/>
        <v>0</v>
      </c>
      <c r="AJ18" s="16">
        <f t="shared" si="45"/>
        <v>0</v>
      </c>
      <c r="AK18" s="16">
        <f t="shared" si="46"/>
        <v>4</v>
      </c>
      <c r="AL18" s="69" t="str">
        <f t="shared" si="47"/>
        <v/>
      </c>
      <c r="AM18" s="4">
        <f t="shared" si="48"/>
        <v>46125</v>
      </c>
      <c r="AN18" s="8"/>
      <c r="AO18" s="16">
        <f t="shared" si="49"/>
        <v>0</v>
      </c>
      <c r="AP18" s="16">
        <f t="shared" si="50"/>
        <v>0</v>
      </c>
      <c r="AQ18" s="16">
        <f t="shared" si="51"/>
        <v>0</v>
      </c>
      <c r="AR18" s="16">
        <f t="shared" si="52"/>
        <v>0</v>
      </c>
      <c r="AS18" s="16">
        <f t="shared" si="7"/>
        <v>0</v>
      </c>
      <c r="AT18" s="16">
        <f t="shared" si="53"/>
        <v>0</v>
      </c>
      <c r="AU18" s="16">
        <f t="shared" si="8"/>
        <v>0</v>
      </c>
      <c r="AV18" s="16">
        <f t="shared" si="54"/>
        <v>0</v>
      </c>
      <c r="AW18" s="16">
        <f t="shared" si="55"/>
        <v>7</v>
      </c>
      <c r="AX18" s="69">
        <f t="shared" si="56"/>
        <v>20</v>
      </c>
      <c r="AY18" s="4">
        <f t="shared" si="57"/>
        <v>46155</v>
      </c>
      <c r="AZ18" s="8"/>
      <c r="BA18" s="16">
        <f t="shared" si="58"/>
        <v>0</v>
      </c>
      <c r="BB18" s="16">
        <f t="shared" si="59"/>
        <v>0</v>
      </c>
      <c r="BC18" s="16">
        <f t="shared" si="60"/>
        <v>0</v>
      </c>
      <c r="BD18" s="16">
        <f t="shared" si="61"/>
        <v>0</v>
      </c>
      <c r="BE18" s="16">
        <f t="shared" si="9"/>
        <v>0</v>
      </c>
      <c r="BF18" s="16">
        <f t="shared" si="62"/>
        <v>0</v>
      </c>
      <c r="BG18" s="16">
        <f t="shared" si="63"/>
        <v>0</v>
      </c>
      <c r="BH18" s="16">
        <f t="shared" si="64"/>
        <v>0</v>
      </c>
      <c r="BI18" s="16">
        <f t="shared" si="65"/>
        <v>8</v>
      </c>
      <c r="BJ18" s="69" t="str">
        <f t="shared" si="66"/>
        <v/>
      </c>
      <c r="BK18" s="4">
        <f t="shared" si="67"/>
        <v>46186</v>
      </c>
      <c r="BL18" s="8"/>
      <c r="BM18" s="16">
        <f t="shared" si="68"/>
        <v>0</v>
      </c>
      <c r="BN18" s="16">
        <f t="shared" si="69"/>
        <v>0</v>
      </c>
      <c r="BO18" s="16">
        <f t="shared" si="70"/>
        <v>0</v>
      </c>
      <c r="BP18" s="16">
        <f t="shared" si="71"/>
        <v>0</v>
      </c>
      <c r="BQ18" s="16">
        <f t="shared" si="10"/>
        <v>0</v>
      </c>
      <c r="BR18" s="16">
        <f t="shared" si="72"/>
        <v>0</v>
      </c>
      <c r="BS18" s="16">
        <f t="shared" si="11"/>
        <v>0</v>
      </c>
      <c r="BT18" s="16">
        <f t="shared" si="73"/>
        <v>0</v>
      </c>
      <c r="BU18" s="16">
        <f t="shared" si="74"/>
        <v>0</v>
      </c>
      <c r="BV18" s="69" t="str">
        <f t="shared" si="75"/>
        <v/>
      </c>
      <c r="BW18" s="4">
        <f t="shared" si="76"/>
        <v>46216</v>
      </c>
      <c r="BX18" s="8" t="s">
        <v>56</v>
      </c>
      <c r="BY18" s="16">
        <f t="shared" si="77"/>
        <v>0</v>
      </c>
      <c r="BZ18" s="16">
        <f t="shared" si="78"/>
        <v>0</v>
      </c>
      <c r="CA18" s="16">
        <f t="shared" si="79"/>
        <v>0</v>
      </c>
      <c r="CB18" s="16">
        <f t="shared" si="80"/>
        <v>0</v>
      </c>
      <c r="CC18" s="16">
        <f t="shared" si="12"/>
        <v>0</v>
      </c>
      <c r="CD18" s="16">
        <f t="shared" si="81"/>
        <v>0</v>
      </c>
      <c r="CE18" s="16">
        <f t="shared" si="13"/>
        <v>0</v>
      </c>
      <c r="CF18" s="16">
        <f t="shared" si="82"/>
        <v>0</v>
      </c>
      <c r="CG18" s="16">
        <f t="shared" si="83"/>
        <v>7</v>
      </c>
      <c r="CH18" s="69" t="str">
        <f t="shared" si="84"/>
        <v/>
      </c>
      <c r="CI18" s="4">
        <f t="shared" si="85"/>
        <v>46247</v>
      </c>
      <c r="CJ18" s="8"/>
      <c r="CK18" s="16">
        <f t="shared" si="86"/>
        <v>0</v>
      </c>
      <c r="CL18" s="16">
        <f t="shared" si="87"/>
        <v>0</v>
      </c>
      <c r="CM18" s="16">
        <f t="shared" si="88"/>
        <v>0</v>
      </c>
      <c r="CN18" s="16">
        <f t="shared" si="89"/>
        <v>0</v>
      </c>
      <c r="CO18" s="16">
        <f t="shared" si="14"/>
        <v>0</v>
      </c>
      <c r="CP18" s="16">
        <f t="shared" si="90"/>
        <v>0</v>
      </c>
      <c r="CQ18" s="16">
        <f t="shared" si="15"/>
        <v>0</v>
      </c>
      <c r="CR18" s="16">
        <f t="shared" si="91"/>
        <v>0</v>
      </c>
      <c r="CS18" s="16">
        <f t="shared" si="92"/>
        <v>8</v>
      </c>
      <c r="CT18" s="69" t="str">
        <f t="shared" si="93"/>
        <v/>
      </c>
      <c r="CU18" s="4">
        <f t="shared" si="94"/>
        <v>46278</v>
      </c>
      <c r="CV18" s="8"/>
      <c r="CW18" s="16">
        <f t="shared" si="95"/>
        <v>0</v>
      </c>
      <c r="CX18" s="16">
        <f t="shared" si="96"/>
        <v>0</v>
      </c>
      <c r="CY18" s="16">
        <f t="shared" si="97"/>
        <v>0</v>
      </c>
      <c r="CZ18" s="16">
        <f t="shared" si="98"/>
        <v>0</v>
      </c>
      <c r="DA18" s="16">
        <f t="shared" si="16"/>
        <v>0</v>
      </c>
      <c r="DB18" s="16">
        <f t="shared" si="99"/>
        <v>0</v>
      </c>
      <c r="DC18" s="16">
        <f t="shared" si="17"/>
        <v>0</v>
      </c>
      <c r="DD18" s="16">
        <f t="shared" si="100"/>
        <v>0</v>
      </c>
      <c r="DE18" s="16">
        <f t="shared" si="101"/>
        <v>0</v>
      </c>
      <c r="DF18" s="69" t="str">
        <f t="shared" si="102"/>
        <v/>
      </c>
      <c r="DG18" s="4">
        <f t="shared" si="103"/>
        <v>46308</v>
      </c>
      <c r="DH18" s="8" t="s">
        <v>27</v>
      </c>
      <c r="DI18" s="16">
        <f t="shared" si="104"/>
        <v>0</v>
      </c>
      <c r="DJ18" s="16">
        <f t="shared" si="105"/>
        <v>0</v>
      </c>
      <c r="DK18" s="16">
        <f t="shared" si="106"/>
        <v>0</v>
      </c>
      <c r="DL18" s="16">
        <f t="shared" si="107"/>
        <v>0</v>
      </c>
      <c r="DM18" s="16">
        <f t="shared" si="18"/>
        <v>8</v>
      </c>
      <c r="DN18" s="16">
        <f t="shared" si="108"/>
        <v>0</v>
      </c>
      <c r="DO18" s="16">
        <f t="shared" si="19"/>
        <v>0</v>
      </c>
      <c r="DP18" s="16">
        <f t="shared" si="109"/>
        <v>8</v>
      </c>
      <c r="DQ18" s="16">
        <f t="shared" si="110"/>
        <v>8</v>
      </c>
      <c r="DR18" s="69" t="str">
        <f t="shared" si="111"/>
        <v/>
      </c>
      <c r="DS18" s="4">
        <f t="shared" si="112"/>
        <v>46339</v>
      </c>
      <c r="DT18" s="8" t="s">
        <v>27</v>
      </c>
      <c r="DU18" s="16">
        <f t="shared" si="113"/>
        <v>0</v>
      </c>
      <c r="DV18" s="16">
        <f t="shared" si="114"/>
        <v>0</v>
      </c>
      <c r="DW18" s="16">
        <f t="shared" si="115"/>
        <v>0</v>
      </c>
      <c r="DX18" s="16">
        <f t="shared" si="116"/>
        <v>0</v>
      </c>
      <c r="DY18" s="16">
        <f t="shared" si="20"/>
        <v>4</v>
      </c>
      <c r="DZ18" s="16">
        <f t="shared" si="117"/>
        <v>0</v>
      </c>
      <c r="EA18" s="16">
        <f t="shared" si="21"/>
        <v>0</v>
      </c>
      <c r="EB18" s="16">
        <f t="shared" si="118"/>
        <v>4</v>
      </c>
      <c r="EC18" s="16">
        <f t="shared" si="119"/>
        <v>4</v>
      </c>
      <c r="ED18" s="69" t="str">
        <f t="shared" si="120"/>
        <v/>
      </c>
      <c r="EE18" s="4">
        <f t="shared" si="121"/>
        <v>46369</v>
      </c>
      <c r="EF18" s="8"/>
      <c r="EG18" s="16">
        <f t="shared" si="122"/>
        <v>0</v>
      </c>
      <c r="EH18" s="16">
        <f t="shared" si="123"/>
        <v>0</v>
      </c>
      <c r="EI18" s="16">
        <f t="shared" si="124"/>
        <v>0</v>
      </c>
      <c r="EJ18" s="16">
        <f t="shared" si="125"/>
        <v>0</v>
      </c>
      <c r="EK18" s="16">
        <f t="shared" si="22"/>
        <v>0</v>
      </c>
      <c r="EL18" s="16">
        <f t="shared" si="126"/>
        <v>0</v>
      </c>
      <c r="EM18" s="16">
        <f t="shared" si="23"/>
        <v>0</v>
      </c>
      <c r="EN18" s="16">
        <f t="shared" si="127"/>
        <v>0</v>
      </c>
      <c r="EO18" s="16">
        <f t="shared" si="128"/>
        <v>0</v>
      </c>
      <c r="EP18" s="55"/>
    </row>
    <row r="19" spans="1:146" ht="21" customHeight="1" x14ac:dyDescent="0.2">
      <c r="A19" s="55"/>
      <c r="B19" s="69">
        <f t="shared" si="24"/>
        <v>3</v>
      </c>
      <c r="C19" s="4">
        <f t="shared" si="25"/>
        <v>46036</v>
      </c>
      <c r="D19" s="66"/>
      <c r="E19" s="2">
        <f t="shared" si="129"/>
        <v>0</v>
      </c>
      <c r="F19" s="2">
        <f t="shared" si="130"/>
        <v>0</v>
      </c>
      <c r="G19" s="2">
        <f t="shared" si="131"/>
        <v>0</v>
      </c>
      <c r="H19" s="16">
        <f t="shared" si="26"/>
        <v>0</v>
      </c>
      <c r="I19" s="16">
        <f t="shared" si="27"/>
        <v>0</v>
      </c>
      <c r="J19" s="16">
        <f t="shared" si="28"/>
        <v>0</v>
      </c>
      <c r="K19" s="16">
        <f t="shared" si="0"/>
        <v>0</v>
      </c>
      <c r="L19" s="16">
        <f t="shared" si="29"/>
        <v>0</v>
      </c>
      <c r="M19" s="16">
        <f t="shared" si="30"/>
        <v>8</v>
      </c>
      <c r="N19" s="69" t="str">
        <f t="shared" si="31"/>
        <v/>
      </c>
      <c r="O19" s="4">
        <f t="shared" si="32"/>
        <v>46067</v>
      </c>
      <c r="P19" s="8"/>
      <c r="Q19" s="16">
        <f t="shared" si="33"/>
        <v>0</v>
      </c>
      <c r="R19" s="16">
        <f t="shared" si="34"/>
        <v>0</v>
      </c>
      <c r="S19" s="16">
        <f t="shared" si="35"/>
        <v>0</v>
      </c>
      <c r="T19" s="16">
        <f t="shared" si="1"/>
        <v>0</v>
      </c>
      <c r="U19" s="16">
        <f t="shared" si="2"/>
        <v>0</v>
      </c>
      <c r="V19" s="16">
        <f t="shared" si="3"/>
        <v>0</v>
      </c>
      <c r="W19" s="16">
        <f t="shared" si="4"/>
        <v>0</v>
      </c>
      <c r="X19" s="16">
        <f t="shared" si="36"/>
        <v>0</v>
      </c>
      <c r="Y19" s="16">
        <f t="shared" si="37"/>
        <v>0</v>
      </c>
      <c r="Z19" s="69" t="str">
        <f t="shared" si="38"/>
        <v/>
      </c>
      <c r="AA19" s="4">
        <f t="shared" si="39"/>
        <v>46095</v>
      </c>
      <c r="AB19" s="8"/>
      <c r="AC19" s="16">
        <f t="shared" si="40"/>
        <v>0</v>
      </c>
      <c r="AD19" s="16">
        <f t="shared" si="41"/>
        <v>0</v>
      </c>
      <c r="AE19" s="16">
        <f t="shared" si="42"/>
        <v>0</v>
      </c>
      <c r="AF19" s="16">
        <f t="shared" si="43"/>
        <v>0</v>
      </c>
      <c r="AG19" s="16">
        <f t="shared" si="5"/>
        <v>0</v>
      </c>
      <c r="AH19" s="16">
        <f t="shared" si="44"/>
        <v>0</v>
      </c>
      <c r="AI19" s="16">
        <f t="shared" si="6"/>
        <v>0</v>
      </c>
      <c r="AJ19" s="16">
        <f t="shared" si="45"/>
        <v>0</v>
      </c>
      <c r="AK19" s="16">
        <f t="shared" si="46"/>
        <v>0</v>
      </c>
      <c r="AL19" s="69" t="str">
        <f t="shared" si="47"/>
        <v/>
      </c>
      <c r="AM19" s="4">
        <f t="shared" si="48"/>
        <v>46126</v>
      </c>
      <c r="AN19" s="8"/>
      <c r="AO19" s="16">
        <f t="shared" si="49"/>
        <v>0</v>
      </c>
      <c r="AP19" s="16">
        <f t="shared" si="50"/>
        <v>0</v>
      </c>
      <c r="AQ19" s="16">
        <f t="shared" si="51"/>
        <v>0</v>
      </c>
      <c r="AR19" s="16">
        <f t="shared" si="52"/>
        <v>0</v>
      </c>
      <c r="AS19" s="16">
        <f t="shared" si="7"/>
        <v>0</v>
      </c>
      <c r="AT19" s="16">
        <f t="shared" si="53"/>
        <v>0</v>
      </c>
      <c r="AU19" s="16">
        <f t="shared" si="8"/>
        <v>0</v>
      </c>
      <c r="AV19" s="16">
        <f t="shared" si="54"/>
        <v>0</v>
      </c>
      <c r="AW19" s="16">
        <f t="shared" si="55"/>
        <v>8</v>
      </c>
      <c r="AX19" s="69" t="str">
        <f t="shared" si="56"/>
        <v/>
      </c>
      <c r="AY19" s="4">
        <f t="shared" si="57"/>
        <v>46156</v>
      </c>
      <c r="AZ19" s="8" t="s">
        <v>56</v>
      </c>
      <c r="BA19" s="16">
        <f t="shared" si="58"/>
        <v>0</v>
      </c>
      <c r="BB19" s="16">
        <f t="shared" si="59"/>
        <v>0</v>
      </c>
      <c r="BC19" s="16">
        <f t="shared" si="60"/>
        <v>0</v>
      </c>
      <c r="BD19" s="16">
        <f t="shared" si="61"/>
        <v>0</v>
      </c>
      <c r="BE19" s="16">
        <f t="shared" si="9"/>
        <v>0</v>
      </c>
      <c r="BF19" s="16">
        <f t="shared" si="62"/>
        <v>0</v>
      </c>
      <c r="BG19" s="16">
        <f t="shared" si="63"/>
        <v>0</v>
      </c>
      <c r="BH19" s="16">
        <f t="shared" si="64"/>
        <v>0</v>
      </c>
      <c r="BI19" s="16">
        <f t="shared" si="65"/>
        <v>8</v>
      </c>
      <c r="BJ19" s="69" t="str">
        <f t="shared" si="66"/>
        <v/>
      </c>
      <c r="BK19" s="4">
        <f t="shared" si="67"/>
        <v>46187</v>
      </c>
      <c r="BL19" s="8"/>
      <c r="BM19" s="16">
        <f t="shared" si="68"/>
        <v>0</v>
      </c>
      <c r="BN19" s="16">
        <f t="shared" si="69"/>
        <v>0</v>
      </c>
      <c r="BO19" s="16">
        <f t="shared" si="70"/>
        <v>0</v>
      </c>
      <c r="BP19" s="16">
        <f t="shared" si="71"/>
        <v>0</v>
      </c>
      <c r="BQ19" s="16">
        <f t="shared" si="10"/>
        <v>0</v>
      </c>
      <c r="BR19" s="16">
        <f t="shared" si="72"/>
        <v>0</v>
      </c>
      <c r="BS19" s="16">
        <f t="shared" si="11"/>
        <v>0</v>
      </c>
      <c r="BT19" s="16">
        <f t="shared" si="73"/>
        <v>0</v>
      </c>
      <c r="BU19" s="16">
        <f t="shared" si="74"/>
        <v>0</v>
      </c>
      <c r="BV19" s="69" t="str">
        <f t="shared" si="75"/>
        <v/>
      </c>
      <c r="BW19" s="4">
        <f t="shared" si="76"/>
        <v>46217</v>
      </c>
      <c r="BX19" s="8" t="s">
        <v>56</v>
      </c>
      <c r="BY19" s="16">
        <f t="shared" si="77"/>
        <v>0</v>
      </c>
      <c r="BZ19" s="16">
        <f t="shared" si="78"/>
        <v>0</v>
      </c>
      <c r="CA19" s="16">
        <f t="shared" si="79"/>
        <v>0</v>
      </c>
      <c r="CB19" s="16">
        <f t="shared" si="80"/>
        <v>0</v>
      </c>
      <c r="CC19" s="16">
        <f t="shared" si="12"/>
        <v>0</v>
      </c>
      <c r="CD19" s="16">
        <f t="shared" si="81"/>
        <v>0</v>
      </c>
      <c r="CE19" s="16">
        <f t="shared" si="13"/>
        <v>0</v>
      </c>
      <c r="CF19" s="16">
        <f t="shared" si="82"/>
        <v>0</v>
      </c>
      <c r="CG19" s="16">
        <f t="shared" si="83"/>
        <v>8</v>
      </c>
      <c r="CH19" s="69" t="str">
        <f t="shared" si="84"/>
        <v/>
      </c>
      <c r="CI19" s="4">
        <f t="shared" si="85"/>
        <v>46248</v>
      </c>
      <c r="CJ19" s="8"/>
      <c r="CK19" s="16">
        <f t="shared" si="86"/>
        <v>0</v>
      </c>
      <c r="CL19" s="16">
        <f t="shared" si="87"/>
        <v>0</v>
      </c>
      <c r="CM19" s="16">
        <f t="shared" si="88"/>
        <v>0</v>
      </c>
      <c r="CN19" s="16">
        <f t="shared" si="89"/>
        <v>0</v>
      </c>
      <c r="CO19" s="16">
        <f t="shared" si="14"/>
        <v>0</v>
      </c>
      <c r="CP19" s="16">
        <f t="shared" si="90"/>
        <v>0</v>
      </c>
      <c r="CQ19" s="16">
        <f t="shared" si="15"/>
        <v>0</v>
      </c>
      <c r="CR19" s="16">
        <f t="shared" si="91"/>
        <v>0</v>
      </c>
      <c r="CS19" s="16">
        <f t="shared" si="92"/>
        <v>4</v>
      </c>
      <c r="CT19" s="69" t="str">
        <f t="shared" si="93"/>
        <v/>
      </c>
      <c r="CU19" s="4">
        <f t="shared" si="94"/>
        <v>46279</v>
      </c>
      <c r="CV19" s="8"/>
      <c r="CW19" s="16">
        <f t="shared" si="95"/>
        <v>0</v>
      </c>
      <c r="CX19" s="16">
        <f t="shared" si="96"/>
        <v>0</v>
      </c>
      <c r="CY19" s="16">
        <f t="shared" si="97"/>
        <v>0</v>
      </c>
      <c r="CZ19" s="16">
        <f t="shared" si="98"/>
        <v>0</v>
      </c>
      <c r="DA19" s="16">
        <f t="shared" si="16"/>
        <v>0</v>
      </c>
      <c r="DB19" s="16">
        <f t="shared" si="99"/>
        <v>0</v>
      </c>
      <c r="DC19" s="16">
        <f t="shared" si="17"/>
        <v>0</v>
      </c>
      <c r="DD19" s="16">
        <f t="shared" si="100"/>
        <v>0</v>
      </c>
      <c r="DE19" s="16">
        <f t="shared" si="101"/>
        <v>7</v>
      </c>
      <c r="DF19" s="69">
        <f t="shared" si="102"/>
        <v>42</v>
      </c>
      <c r="DG19" s="4">
        <f t="shared" si="103"/>
        <v>46309</v>
      </c>
      <c r="DH19" s="8" t="s">
        <v>27</v>
      </c>
      <c r="DI19" s="16">
        <f t="shared" si="104"/>
        <v>0</v>
      </c>
      <c r="DJ19" s="16">
        <f t="shared" si="105"/>
        <v>0</v>
      </c>
      <c r="DK19" s="16">
        <f t="shared" si="106"/>
        <v>0</v>
      </c>
      <c r="DL19" s="16">
        <f t="shared" si="107"/>
        <v>0</v>
      </c>
      <c r="DM19" s="16">
        <f t="shared" si="18"/>
        <v>8</v>
      </c>
      <c r="DN19" s="16">
        <f t="shared" si="108"/>
        <v>0</v>
      </c>
      <c r="DO19" s="16">
        <f t="shared" si="19"/>
        <v>0</v>
      </c>
      <c r="DP19" s="16">
        <f t="shared" si="109"/>
        <v>8</v>
      </c>
      <c r="DQ19" s="16">
        <f t="shared" si="110"/>
        <v>8</v>
      </c>
      <c r="DR19" s="69" t="str">
        <f t="shared" si="111"/>
        <v/>
      </c>
      <c r="DS19" s="4">
        <f t="shared" si="112"/>
        <v>46340</v>
      </c>
      <c r="DT19" s="8"/>
      <c r="DU19" s="16">
        <f t="shared" si="113"/>
        <v>0</v>
      </c>
      <c r="DV19" s="16">
        <f t="shared" si="114"/>
        <v>0</v>
      </c>
      <c r="DW19" s="16">
        <f t="shared" si="115"/>
        <v>0</v>
      </c>
      <c r="DX19" s="16">
        <f t="shared" si="116"/>
        <v>0</v>
      </c>
      <c r="DY19" s="16">
        <f t="shared" si="20"/>
        <v>0</v>
      </c>
      <c r="DZ19" s="16">
        <f t="shared" si="117"/>
        <v>0</v>
      </c>
      <c r="EA19" s="16">
        <f t="shared" si="21"/>
        <v>0</v>
      </c>
      <c r="EB19" s="16">
        <f t="shared" si="118"/>
        <v>0</v>
      </c>
      <c r="EC19" s="16">
        <f t="shared" si="119"/>
        <v>0</v>
      </c>
      <c r="ED19" s="69" t="str">
        <f t="shared" si="120"/>
        <v/>
      </c>
      <c r="EE19" s="4">
        <f t="shared" si="121"/>
        <v>46370</v>
      </c>
      <c r="EF19" s="8" t="s">
        <v>50</v>
      </c>
      <c r="EG19" s="16">
        <f t="shared" si="122"/>
        <v>0</v>
      </c>
      <c r="EH19" s="16">
        <f t="shared" si="123"/>
        <v>0</v>
      </c>
      <c r="EI19" s="16">
        <f t="shared" si="124"/>
        <v>0</v>
      </c>
      <c r="EJ19" s="16">
        <f t="shared" si="125"/>
        <v>7</v>
      </c>
      <c r="EK19" s="16">
        <f t="shared" si="22"/>
        <v>0</v>
      </c>
      <c r="EL19" s="16">
        <f t="shared" si="126"/>
        <v>0</v>
      </c>
      <c r="EM19" s="16">
        <f t="shared" si="23"/>
        <v>0</v>
      </c>
      <c r="EN19" s="16">
        <f t="shared" si="127"/>
        <v>7</v>
      </c>
      <c r="EO19" s="16">
        <f t="shared" si="128"/>
        <v>7</v>
      </c>
      <c r="EP19" s="55"/>
    </row>
    <row r="20" spans="1:146" ht="21" customHeight="1" x14ac:dyDescent="0.2">
      <c r="A20" s="55"/>
      <c r="B20" s="69" t="str">
        <f t="shared" si="24"/>
        <v/>
      </c>
      <c r="C20" s="4">
        <f t="shared" si="25"/>
        <v>46037</v>
      </c>
      <c r="D20" s="66"/>
      <c r="E20" s="2">
        <f t="shared" si="129"/>
        <v>0</v>
      </c>
      <c r="F20" s="2">
        <f t="shared" si="130"/>
        <v>0</v>
      </c>
      <c r="G20" s="2">
        <f t="shared" si="131"/>
        <v>0</v>
      </c>
      <c r="H20" s="16">
        <f t="shared" si="26"/>
        <v>0</v>
      </c>
      <c r="I20" s="16">
        <f t="shared" si="27"/>
        <v>0</v>
      </c>
      <c r="J20" s="16">
        <f t="shared" si="28"/>
        <v>0</v>
      </c>
      <c r="K20" s="16">
        <f t="shared" si="0"/>
        <v>0</v>
      </c>
      <c r="L20" s="16">
        <f t="shared" si="29"/>
        <v>0</v>
      </c>
      <c r="M20" s="16">
        <f t="shared" si="30"/>
        <v>8</v>
      </c>
      <c r="N20" s="69" t="str">
        <f t="shared" si="31"/>
        <v/>
      </c>
      <c r="O20" s="4">
        <f t="shared" si="32"/>
        <v>46068</v>
      </c>
      <c r="P20" s="8"/>
      <c r="Q20" s="16">
        <f t="shared" si="33"/>
        <v>0</v>
      </c>
      <c r="R20" s="16">
        <f t="shared" si="34"/>
        <v>0</v>
      </c>
      <c r="S20" s="16">
        <f t="shared" si="35"/>
        <v>0</v>
      </c>
      <c r="T20" s="16">
        <f t="shared" si="1"/>
        <v>0</v>
      </c>
      <c r="U20" s="16">
        <f t="shared" si="2"/>
        <v>0</v>
      </c>
      <c r="V20" s="16">
        <f t="shared" si="3"/>
        <v>0</v>
      </c>
      <c r="W20" s="16">
        <f t="shared" si="4"/>
        <v>0</v>
      </c>
      <c r="X20" s="16">
        <f t="shared" si="36"/>
        <v>0</v>
      </c>
      <c r="Y20" s="16">
        <f t="shared" si="37"/>
        <v>0</v>
      </c>
      <c r="Z20" s="69" t="str">
        <f t="shared" si="38"/>
        <v/>
      </c>
      <c r="AA20" s="4">
        <f t="shared" si="39"/>
        <v>46096</v>
      </c>
      <c r="AB20" s="8"/>
      <c r="AC20" s="16">
        <f t="shared" si="40"/>
        <v>0</v>
      </c>
      <c r="AD20" s="16">
        <f t="shared" si="41"/>
        <v>0</v>
      </c>
      <c r="AE20" s="16">
        <f t="shared" si="42"/>
        <v>0</v>
      </c>
      <c r="AF20" s="16">
        <f t="shared" si="43"/>
        <v>0</v>
      </c>
      <c r="AG20" s="16">
        <f t="shared" si="5"/>
        <v>0</v>
      </c>
      <c r="AH20" s="16">
        <f t="shared" si="44"/>
        <v>0</v>
      </c>
      <c r="AI20" s="16">
        <f t="shared" si="6"/>
        <v>0</v>
      </c>
      <c r="AJ20" s="16">
        <f t="shared" si="45"/>
        <v>0</v>
      </c>
      <c r="AK20" s="16">
        <f t="shared" si="46"/>
        <v>0</v>
      </c>
      <c r="AL20" s="69">
        <f t="shared" si="47"/>
        <v>16</v>
      </c>
      <c r="AM20" s="4">
        <f t="shared" si="48"/>
        <v>46127</v>
      </c>
      <c r="AN20" s="8"/>
      <c r="AO20" s="16">
        <f t="shared" si="49"/>
        <v>0</v>
      </c>
      <c r="AP20" s="16">
        <f t="shared" si="50"/>
        <v>0</v>
      </c>
      <c r="AQ20" s="16">
        <f t="shared" si="51"/>
        <v>0</v>
      </c>
      <c r="AR20" s="16">
        <f t="shared" si="52"/>
        <v>0</v>
      </c>
      <c r="AS20" s="16">
        <f t="shared" si="7"/>
        <v>0</v>
      </c>
      <c r="AT20" s="16">
        <f t="shared" si="53"/>
        <v>0</v>
      </c>
      <c r="AU20" s="16">
        <f t="shared" si="8"/>
        <v>0</v>
      </c>
      <c r="AV20" s="16">
        <f t="shared" si="54"/>
        <v>0</v>
      </c>
      <c r="AW20" s="16">
        <f t="shared" si="55"/>
        <v>8</v>
      </c>
      <c r="AX20" s="69" t="str">
        <f t="shared" si="56"/>
        <v/>
      </c>
      <c r="AY20" s="4">
        <f t="shared" si="57"/>
        <v>46157</v>
      </c>
      <c r="AZ20" s="8" t="s">
        <v>56</v>
      </c>
      <c r="BA20" s="16">
        <f t="shared" si="58"/>
        <v>0</v>
      </c>
      <c r="BB20" s="16">
        <f t="shared" si="59"/>
        <v>0</v>
      </c>
      <c r="BC20" s="16">
        <f t="shared" si="60"/>
        <v>0</v>
      </c>
      <c r="BD20" s="16">
        <f t="shared" si="61"/>
        <v>0</v>
      </c>
      <c r="BE20" s="16">
        <f t="shared" si="9"/>
        <v>0</v>
      </c>
      <c r="BF20" s="16">
        <f t="shared" si="62"/>
        <v>0</v>
      </c>
      <c r="BG20" s="16">
        <f t="shared" si="63"/>
        <v>0</v>
      </c>
      <c r="BH20" s="16">
        <f t="shared" si="64"/>
        <v>0</v>
      </c>
      <c r="BI20" s="16">
        <f t="shared" si="65"/>
        <v>4</v>
      </c>
      <c r="BJ20" s="69" t="str">
        <f t="shared" si="66"/>
        <v/>
      </c>
      <c r="BK20" s="4">
        <f t="shared" si="67"/>
        <v>46188</v>
      </c>
      <c r="BL20" s="8"/>
      <c r="BM20" s="16">
        <f t="shared" si="68"/>
        <v>0</v>
      </c>
      <c r="BN20" s="16">
        <f t="shared" si="69"/>
        <v>0</v>
      </c>
      <c r="BO20" s="16">
        <f t="shared" si="70"/>
        <v>0</v>
      </c>
      <c r="BP20" s="16">
        <f t="shared" si="71"/>
        <v>0</v>
      </c>
      <c r="BQ20" s="16">
        <f t="shared" si="10"/>
        <v>0</v>
      </c>
      <c r="BR20" s="16">
        <f t="shared" si="72"/>
        <v>0</v>
      </c>
      <c r="BS20" s="16">
        <f t="shared" si="11"/>
        <v>0</v>
      </c>
      <c r="BT20" s="16">
        <f t="shared" si="73"/>
        <v>0</v>
      </c>
      <c r="BU20" s="16">
        <f t="shared" si="74"/>
        <v>7</v>
      </c>
      <c r="BV20" s="69">
        <f t="shared" si="75"/>
        <v>29</v>
      </c>
      <c r="BW20" s="4">
        <f t="shared" si="76"/>
        <v>46218</v>
      </c>
      <c r="BX20" s="8"/>
      <c r="BY20" s="16">
        <f t="shared" si="77"/>
        <v>0</v>
      </c>
      <c r="BZ20" s="16">
        <f t="shared" si="78"/>
        <v>0</v>
      </c>
      <c r="CA20" s="16">
        <f t="shared" si="79"/>
        <v>0</v>
      </c>
      <c r="CB20" s="16">
        <f t="shared" si="80"/>
        <v>0</v>
      </c>
      <c r="CC20" s="16">
        <f t="shared" si="12"/>
        <v>0</v>
      </c>
      <c r="CD20" s="16">
        <f t="shared" si="81"/>
        <v>0</v>
      </c>
      <c r="CE20" s="16">
        <f t="shared" si="13"/>
        <v>0</v>
      </c>
      <c r="CF20" s="16">
        <f t="shared" si="82"/>
        <v>0</v>
      </c>
      <c r="CG20" s="16">
        <f t="shared" si="83"/>
        <v>8</v>
      </c>
      <c r="CH20" s="69" t="str">
        <f t="shared" si="84"/>
        <v/>
      </c>
      <c r="CI20" s="4">
        <f t="shared" si="85"/>
        <v>46249</v>
      </c>
      <c r="CJ20" s="8"/>
      <c r="CK20" s="16">
        <f t="shared" si="86"/>
        <v>0</v>
      </c>
      <c r="CL20" s="16">
        <f t="shared" si="87"/>
        <v>0</v>
      </c>
      <c r="CM20" s="16">
        <f t="shared" si="88"/>
        <v>0</v>
      </c>
      <c r="CN20" s="16">
        <f t="shared" si="89"/>
        <v>0</v>
      </c>
      <c r="CO20" s="16">
        <f t="shared" si="14"/>
        <v>0</v>
      </c>
      <c r="CP20" s="16">
        <f t="shared" si="90"/>
        <v>0</v>
      </c>
      <c r="CQ20" s="16">
        <f t="shared" si="15"/>
        <v>0</v>
      </c>
      <c r="CR20" s="16">
        <f t="shared" si="91"/>
        <v>0</v>
      </c>
      <c r="CS20" s="16">
        <f t="shared" si="92"/>
        <v>0</v>
      </c>
      <c r="CT20" s="69" t="str">
        <f t="shared" si="93"/>
        <v/>
      </c>
      <c r="CU20" s="4">
        <f t="shared" si="94"/>
        <v>46280</v>
      </c>
      <c r="CV20" s="8"/>
      <c r="CW20" s="16">
        <f t="shared" si="95"/>
        <v>0</v>
      </c>
      <c r="CX20" s="16">
        <f t="shared" si="96"/>
        <v>0</v>
      </c>
      <c r="CY20" s="16">
        <f t="shared" si="97"/>
        <v>0</v>
      </c>
      <c r="CZ20" s="16">
        <f t="shared" si="98"/>
        <v>0</v>
      </c>
      <c r="DA20" s="16">
        <f t="shared" si="16"/>
        <v>0</v>
      </c>
      <c r="DB20" s="16">
        <f t="shared" si="99"/>
        <v>0</v>
      </c>
      <c r="DC20" s="16">
        <f t="shared" si="17"/>
        <v>0</v>
      </c>
      <c r="DD20" s="16">
        <f t="shared" si="100"/>
        <v>0</v>
      </c>
      <c r="DE20" s="16">
        <f t="shared" si="101"/>
        <v>8</v>
      </c>
      <c r="DF20" s="69" t="str">
        <f t="shared" si="102"/>
        <v/>
      </c>
      <c r="DG20" s="4">
        <f t="shared" si="103"/>
        <v>46310</v>
      </c>
      <c r="DH20" s="8" t="s">
        <v>27</v>
      </c>
      <c r="DI20" s="16">
        <f t="shared" si="104"/>
        <v>0</v>
      </c>
      <c r="DJ20" s="16">
        <f t="shared" si="105"/>
        <v>0</v>
      </c>
      <c r="DK20" s="16">
        <f t="shared" si="106"/>
        <v>0</v>
      </c>
      <c r="DL20" s="16">
        <f t="shared" si="107"/>
        <v>0</v>
      </c>
      <c r="DM20" s="16">
        <f t="shared" si="18"/>
        <v>8</v>
      </c>
      <c r="DN20" s="16">
        <f t="shared" si="108"/>
        <v>0</v>
      </c>
      <c r="DO20" s="16">
        <f t="shared" si="19"/>
        <v>0</v>
      </c>
      <c r="DP20" s="16">
        <f t="shared" si="109"/>
        <v>8</v>
      </c>
      <c r="DQ20" s="16">
        <f t="shared" si="110"/>
        <v>8</v>
      </c>
      <c r="DR20" s="69" t="str">
        <f t="shared" si="111"/>
        <v/>
      </c>
      <c r="DS20" s="4">
        <f t="shared" si="112"/>
        <v>46341</v>
      </c>
      <c r="DT20" s="8"/>
      <c r="DU20" s="16">
        <f t="shared" si="113"/>
        <v>0</v>
      </c>
      <c r="DV20" s="16">
        <f t="shared" si="114"/>
        <v>0</v>
      </c>
      <c r="DW20" s="16">
        <f t="shared" si="115"/>
        <v>0</v>
      </c>
      <c r="DX20" s="16">
        <f t="shared" si="116"/>
        <v>0</v>
      </c>
      <c r="DY20" s="16">
        <f t="shared" si="20"/>
        <v>0</v>
      </c>
      <c r="DZ20" s="16">
        <f t="shared" si="117"/>
        <v>0</v>
      </c>
      <c r="EA20" s="16">
        <f t="shared" si="21"/>
        <v>0</v>
      </c>
      <c r="EB20" s="16">
        <f t="shared" si="118"/>
        <v>0</v>
      </c>
      <c r="EC20" s="16">
        <f t="shared" si="119"/>
        <v>0</v>
      </c>
      <c r="ED20" s="69" t="str">
        <f t="shared" si="120"/>
        <v/>
      </c>
      <c r="EE20" s="4">
        <f t="shared" si="121"/>
        <v>46371</v>
      </c>
      <c r="EF20" s="8" t="s">
        <v>50</v>
      </c>
      <c r="EG20" s="16">
        <f t="shared" si="122"/>
        <v>0</v>
      </c>
      <c r="EH20" s="16">
        <f t="shared" si="123"/>
        <v>0</v>
      </c>
      <c r="EI20" s="16">
        <f t="shared" si="124"/>
        <v>0</v>
      </c>
      <c r="EJ20" s="16">
        <f t="shared" si="125"/>
        <v>8</v>
      </c>
      <c r="EK20" s="16">
        <f t="shared" si="22"/>
        <v>0</v>
      </c>
      <c r="EL20" s="16">
        <f t="shared" si="126"/>
        <v>0</v>
      </c>
      <c r="EM20" s="16">
        <f t="shared" si="23"/>
        <v>0</v>
      </c>
      <c r="EN20" s="16">
        <f t="shared" si="127"/>
        <v>8</v>
      </c>
      <c r="EO20" s="16">
        <f t="shared" si="128"/>
        <v>8</v>
      </c>
      <c r="EP20" s="55"/>
    </row>
    <row r="21" spans="1:146" ht="21" customHeight="1" x14ac:dyDescent="0.2">
      <c r="A21" s="55"/>
      <c r="B21" s="69" t="str">
        <f t="shared" si="24"/>
        <v/>
      </c>
      <c r="C21" s="4">
        <f t="shared" si="25"/>
        <v>46038</v>
      </c>
      <c r="D21" s="66"/>
      <c r="E21" s="2">
        <f t="shared" si="129"/>
        <v>0</v>
      </c>
      <c r="F21" s="2">
        <f t="shared" si="130"/>
        <v>0</v>
      </c>
      <c r="G21" s="2">
        <f t="shared" si="131"/>
        <v>0</v>
      </c>
      <c r="H21" s="16">
        <f t="shared" si="26"/>
        <v>0</v>
      </c>
      <c r="I21" s="16">
        <f t="shared" si="27"/>
        <v>0</v>
      </c>
      <c r="J21" s="16">
        <f t="shared" si="28"/>
        <v>0</v>
      </c>
      <c r="K21" s="16">
        <f t="shared" si="0"/>
        <v>0</v>
      </c>
      <c r="L21" s="16">
        <f t="shared" si="29"/>
        <v>0</v>
      </c>
      <c r="M21" s="16">
        <f t="shared" si="30"/>
        <v>4</v>
      </c>
      <c r="N21" s="69" t="str">
        <f t="shared" si="31"/>
        <v/>
      </c>
      <c r="O21" s="4">
        <f t="shared" si="32"/>
        <v>46069</v>
      </c>
      <c r="P21" s="8"/>
      <c r="Q21" s="16">
        <f t="shared" si="33"/>
        <v>0</v>
      </c>
      <c r="R21" s="16">
        <f t="shared" si="34"/>
        <v>0</v>
      </c>
      <c r="S21" s="16">
        <f t="shared" si="35"/>
        <v>0</v>
      </c>
      <c r="T21" s="16">
        <f t="shared" si="1"/>
        <v>0</v>
      </c>
      <c r="U21" s="16">
        <f t="shared" si="2"/>
        <v>0</v>
      </c>
      <c r="V21" s="16">
        <f t="shared" si="3"/>
        <v>0</v>
      </c>
      <c r="W21" s="16">
        <f t="shared" si="4"/>
        <v>0</v>
      </c>
      <c r="X21" s="16">
        <f t="shared" si="36"/>
        <v>0</v>
      </c>
      <c r="Y21" s="16">
        <f t="shared" si="37"/>
        <v>7</v>
      </c>
      <c r="Z21" s="69" t="str">
        <f t="shared" si="38"/>
        <v/>
      </c>
      <c r="AA21" s="4">
        <f t="shared" si="39"/>
        <v>46097</v>
      </c>
      <c r="AB21" s="8"/>
      <c r="AC21" s="16">
        <f t="shared" si="40"/>
        <v>0</v>
      </c>
      <c r="AD21" s="16">
        <f t="shared" si="41"/>
        <v>0</v>
      </c>
      <c r="AE21" s="16">
        <f t="shared" si="42"/>
        <v>0</v>
      </c>
      <c r="AF21" s="16">
        <f t="shared" si="43"/>
        <v>0</v>
      </c>
      <c r="AG21" s="16">
        <f t="shared" si="5"/>
        <v>0</v>
      </c>
      <c r="AH21" s="16">
        <f t="shared" si="44"/>
        <v>0</v>
      </c>
      <c r="AI21" s="16">
        <f t="shared" si="6"/>
        <v>0</v>
      </c>
      <c r="AJ21" s="16">
        <f t="shared" si="45"/>
        <v>0</v>
      </c>
      <c r="AK21" s="16">
        <f t="shared" si="46"/>
        <v>7</v>
      </c>
      <c r="AL21" s="69" t="str">
        <f t="shared" si="47"/>
        <v/>
      </c>
      <c r="AM21" s="4">
        <f t="shared" si="48"/>
        <v>46128</v>
      </c>
      <c r="AN21" s="8"/>
      <c r="AO21" s="16">
        <f t="shared" si="49"/>
        <v>0</v>
      </c>
      <c r="AP21" s="16">
        <f t="shared" si="50"/>
        <v>0</v>
      </c>
      <c r="AQ21" s="16">
        <f t="shared" si="51"/>
        <v>0</v>
      </c>
      <c r="AR21" s="16">
        <f t="shared" si="52"/>
        <v>0</v>
      </c>
      <c r="AS21" s="16">
        <f t="shared" si="7"/>
        <v>0</v>
      </c>
      <c r="AT21" s="16">
        <f t="shared" si="53"/>
        <v>0</v>
      </c>
      <c r="AU21" s="16">
        <f t="shared" si="8"/>
        <v>0</v>
      </c>
      <c r="AV21" s="16">
        <f t="shared" si="54"/>
        <v>0</v>
      </c>
      <c r="AW21" s="16">
        <f t="shared" si="55"/>
        <v>8</v>
      </c>
      <c r="AX21" s="69" t="str">
        <f t="shared" si="56"/>
        <v/>
      </c>
      <c r="AY21" s="4">
        <f t="shared" si="57"/>
        <v>46158</v>
      </c>
      <c r="AZ21" s="8"/>
      <c r="BA21" s="16">
        <f t="shared" si="58"/>
        <v>0</v>
      </c>
      <c r="BB21" s="16">
        <f t="shared" si="59"/>
        <v>0</v>
      </c>
      <c r="BC21" s="16">
        <f t="shared" si="60"/>
        <v>0</v>
      </c>
      <c r="BD21" s="16">
        <f t="shared" si="61"/>
        <v>0</v>
      </c>
      <c r="BE21" s="16">
        <f t="shared" si="9"/>
        <v>0</v>
      </c>
      <c r="BF21" s="16">
        <f t="shared" si="62"/>
        <v>0</v>
      </c>
      <c r="BG21" s="16">
        <f t="shared" si="63"/>
        <v>0</v>
      </c>
      <c r="BH21" s="16">
        <f t="shared" si="64"/>
        <v>0</v>
      </c>
      <c r="BI21" s="16">
        <f t="shared" si="65"/>
        <v>0</v>
      </c>
      <c r="BJ21" s="69" t="str">
        <f t="shared" si="66"/>
        <v/>
      </c>
      <c r="BK21" s="4">
        <f t="shared" si="67"/>
        <v>46189</v>
      </c>
      <c r="BL21" s="8"/>
      <c r="BM21" s="16">
        <f t="shared" si="68"/>
        <v>0</v>
      </c>
      <c r="BN21" s="16">
        <f t="shared" si="69"/>
        <v>0</v>
      </c>
      <c r="BO21" s="16">
        <f t="shared" si="70"/>
        <v>0</v>
      </c>
      <c r="BP21" s="16">
        <f t="shared" si="71"/>
        <v>0</v>
      </c>
      <c r="BQ21" s="16">
        <f t="shared" si="10"/>
        <v>0</v>
      </c>
      <c r="BR21" s="16">
        <f t="shared" si="72"/>
        <v>0</v>
      </c>
      <c r="BS21" s="16">
        <f t="shared" si="11"/>
        <v>0</v>
      </c>
      <c r="BT21" s="16">
        <f t="shared" si="73"/>
        <v>0</v>
      </c>
      <c r="BU21" s="16">
        <f t="shared" si="74"/>
        <v>8</v>
      </c>
      <c r="BV21" s="69" t="str">
        <f t="shared" si="75"/>
        <v/>
      </c>
      <c r="BW21" s="4">
        <f t="shared" si="76"/>
        <v>46219</v>
      </c>
      <c r="BX21" s="8"/>
      <c r="BY21" s="16">
        <f t="shared" si="77"/>
        <v>0</v>
      </c>
      <c r="BZ21" s="16">
        <f t="shared" si="78"/>
        <v>0</v>
      </c>
      <c r="CA21" s="16">
        <f t="shared" si="79"/>
        <v>0</v>
      </c>
      <c r="CB21" s="16">
        <f t="shared" si="80"/>
        <v>0</v>
      </c>
      <c r="CC21" s="16">
        <f t="shared" si="12"/>
        <v>0</v>
      </c>
      <c r="CD21" s="16">
        <f t="shared" si="81"/>
        <v>0</v>
      </c>
      <c r="CE21" s="16">
        <f t="shared" si="13"/>
        <v>0</v>
      </c>
      <c r="CF21" s="16">
        <f t="shared" si="82"/>
        <v>0</v>
      </c>
      <c r="CG21" s="16">
        <f t="shared" si="83"/>
        <v>8</v>
      </c>
      <c r="CH21" s="69" t="str">
        <f t="shared" si="84"/>
        <v/>
      </c>
      <c r="CI21" s="4">
        <f t="shared" si="85"/>
        <v>46250</v>
      </c>
      <c r="CJ21" s="8"/>
      <c r="CK21" s="16">
        <f t="shared" si="86"/>
        <v>0</v>
      </c>
      <c r="CL21" s="16">
        <f t="shared" si="87"/>
        <v>0</v>
      </c>
      <c r="CM21" s="16">
        <f t="shared" si="88"/>
        <v>0</v>
      </c>
      <c r="CN21" s="16">
        <f t="shared" si="89"/>
        <v>0</v>
      </c>
      <c r="CO21" s="16">
        <f t="shared" si="14"/>
        <v>0</v>
      </c>
      <c r="CP21" s="16">
        <f t="shared" si="90"/>
        <v>0</v>
      </c>
      <c r="CQ21" s="16">
        <f t="shared" si="15"/>
        <v>0</v>
      </c>
      <c r="CR21" s="16">
        <f t="shared" si="91"/>
        <v>0</v>
      </c>
      <c r="CS21" s="16">
        <f t="shared" si="92"/>
        <v>0</v>
      </c>
      <c r="CT21" s="69">
        <f t="shared" si="93"/>
        <v>38</v>
      </c>
      <c r="CU21" s="4">
        <f t="shared" si="94"/>
        <v>46281</v>
      </c>
      <c r="CV21" s="8"/>
      <c r="CW21" s="16">
        <f t="shared" si="95"/>
        <v>0</v>
      </c>
      <c r="CX21" s="16">
        <f t="shared" si="96"/>
        <v>0</v>
      </c>
      <c r="CY21" s="16">
        <f t="shared" si="97"/>
        <v>0</v>
      </c>
      <c r="CZ21" s="16">
        <f t="shared" si="98"/>
        <v>0</v>
      </c>
      <c r="DA21" s="16">
        <f t="shared" si="16"/>
        <v>0</v>
      </c>
      <c r="DB21" s="16">
        <f t="shared" si="99"/>
        <v>0</v>
      </c>
      <c r="DC21" s="16">
        <f t="shared" si="17"/>
        <v>0</v>
      </c>
      <c r="DD21" s="16">
        <f t="shared" si="100"/>
        <v>0</v>
      </c>
      <c r="DE21" s="16">
        <f t="shared" si="101"/>
        <v>8</v>
      </c>
      <c r="DF21" s="69" t="str">
        <f t="shared" si="102"/>
        <v/>
      </c>
      <c r="DG21" s="4">
        <f t="shared" si="103"/>
        <v>46311</v>
      </c>
      <c r="DH21" s="8" t="s">
        <v>27</v>
      </c>
      <c r="DI21" s="16">
        <f t="shared" si="104"/>
        <v>0</v>
      </c>
      <c r="DJ21" s="16">
        <f t="shared" si="105"/>
        <v>0</v>
      </c>
      <c r="DK21" s="16">
        <f t="shared" si="106"/>
        <v>0</v>
      </c>
      <c r="DL21" s="16">
        <f t="shared" si="107"/>
        <v>0</v>
      </c>
      <c r="DM21" s="16">
        <f t="shared" si="18"/>
        <v>4</v>
      </c>
      <c r="DN21" s="16">
        <f t="shared" si="108"/>
        <v>0</v>
      </c>
      <c r="DO21" s="16">
        <f t="shared" si="19"/>
        <v>0</v>
      </c>
      <c r="DP21" s="16">
        <f t="shared" si="109"/>
        <v>4</v>
      </c>
      <c r="DQ21" s="16">
        <f t="shared" si="110"/>
        <v>4</v>
      </c>
      <c r="DR21" s="69" t="str">
        <f t="shared" si="111"/>
        <v/>
      </c>
      <c r="DS21" s="4">
        <f t="shared" si="112"/>
        <v>46342</v>
      </c>
      <c r="DT21" s="8" t="s">
        <v>27</v>
      </c>
      <c r="DU21" s="16">
        <f t="shared" si="113"/>
        <v>0</v>
      </c>
      <c r="DV21" s="16">
        <f t="shared" si="114"/>
        <v>0</v>
      </c>
      <c r="DW21" s="16">
        <f t="shared" si="115"/>
        <v>0</v>
      </c>
      <c r="DX21" s="16">
        <f t="shared" si="116"/>
        <v>0</v>
      </c>
      <c r="DY21" s="16">
        <f t="shared" si="20"/>
        <v>7</v>
      </c>
      <c r="DZ21" s="16">
        <f t="shared" si="117"/>
        <v>0</v>
      </c>
      <c r="EA21" s="16">
        <f t="shared" si="21"/>
        <v>0</v>
      </c>
      <c r="EB21" s="16">
        <f t="shared" si="118"/>
        <v>7</v>
      </c>
      <c r="EC21" s="16">
        <f t="shared" si="119"/>
        <v>7</v>
      </c>
      <c r="ED21" s="69">
        <f t="shared" si="120"/>
        <v>51</v>
      </c>
      <c r="EE21" s="4">
        <f t="shared" si="121"/>
        <v>46372</v>
      </c>
      <c r="EF21" s="8" t="s">
        <v>50</v>
      </c>
      <c r="EG21" s="16">
        <f t="shared" si="122"/>
        <v>0</v>
      </c>
      <c r="EH21" s="16">
        <f t="shared" si="123"/>
        <v>0</v>
      </c>
      <c r="EI21" s="16">
        <f t="shared" si="124"/>
        <v>0</v>
      </c>
      <c r="EJ21" s="16">
        <f t="shared" si="125"/>
        <v>8</v>
      </c>
      <c r="EK21" s="16">
        <f t="shared" si="22"/>
        <v>0</v>
      </c>
      <c r="EL21" s="16">
        <f t="shared" si="126"/>
        <v>0</v>
      </c>
      <c r="EM21" s="16">
        <f t="shared" si="23"/>
        <v>0</v>
      </c>
      <c r="EN21" s="16">
        <f t="shared" si="127"/>
        <v>8</v>
      </c>
      <c r="EO21" s="16">
        <f t="shared" si="128"/>
        <v>8</v>
      </c>
      <c r="EP21" s="55"/>
    </row>
    <row r="22" spans="1:146" ht="21" customHeight="1" x14ac:dyDescent="0.2">
      <c r="A22" s="55"/>
      <c r="B22" s="69" t="str">
        <f t="shared" si="24"/>
        <v/>
      </c>
      <c r="C22" s="4">
        <f t="shared" si="25"/>
        <v>46039</v>
      </c>
      <c r="D22" s="66"/>
      <c r="E22" s="2">
        <f t="shared" si="129"/>
        <v>0</v>
      </c>
      <c r="F22" s="2">
        <f t="shared" si="130"/>
        <v>0</v>
      </c>
      <c r="G22" s="2">
        <f t="shared" si="131"/>
        <v>0</v>
      </c>
      <c r="H22" s="16">
        <f t="shared" si="26"/>
        <v>0</v>
      </c>
      <c r="I22" s="16">
        <f t="shared" si="27"/>
        <v>0</v>
      </c>
      <c r="J22" s="16">
        <f t="shared" si="28"/>
        <v>0</v>
      </c>
      <c r="K22" s="16">
        <f t="shared" si="0"/>
        <v>0</v>
      </c>
      <c r="L22" s="16">
        <f t="shared" si="29"/>
        <v>0</v>
      </c>
      <c r="M22" s="16">
        <f t="shared" si="30"/>
        <v>0</v>
      </c>
      <c r="N22" s="69" t="str">
        <f t="shared" si="31"/>
        <v/>
      </c>
      <c r="O22" s="4">
        <f t="shared" si="32"/>
        <v>46070</v>
      </c>
      <c r="P22" s="8"/>
      <c r="Q22" s="16">
        <f t="shared" si="33"/>
        <v>0</v>
      </c>
      <c r="R22" s="16">
        <f t="shared" si="34"/>
        <v>0</v>
      </c>
      <c r="S22" s="16">
        <f t="shared" si="35"/>
        <v>0</v>
      </c>
      <c r="T22" s="16">
        <f t="shared" si="1"/>
        <v>0</v>
      </c>
      <c r="U22" s="16">
        <f t="shared" si="2"/>
        <v>0</v>
      </c>
      <c r="V22" s="16">
        <f t="shared" si="3"/>
        <v>0</v>
      </c>
      <c r="W22" s="16">
        <f t="shared" si="4"/>
        <v>0</v>
      </c>
      <c r="X22" s="16">
        <f t="shared" si="36"/>
        <v>0</v>
      </c>
      <c r="Y22" s="16">
        <f t="shared" si="37"/>
        <v>8</v>
      </c>
      <c r="Z22" s="69" t="str">
        <f t="shared" si="38"/>
        <v/>
      </c>
      <c r="AA22" s="4">
        <f t="shared" si="39"/>
        <v>46098</v>
      </c>
      <c r="AB22" s="8"/>
      <c r="AC22" s="16">
        <f t="shared" si="40"/>
        <v>0</v>
      </c>
      <c r="AD22" s="16">
        <f t="shared" si="41"/>
        <v>0</v>
      </c>
      <c r="AE22" s="16">
        <f t="shared" si="42"/>
        <v>0</v>
      </c>
      <c r="AF22" s="16">
        <f t="shared" si="43"/>
        <v>0</v>
      </c>
      <c r="AG22" s="16">
        <f t="shared" si="5"/>
        <v>0</v>
      </c>
      <c r="AH22" s="16">
        <f t="shared" si="44"/>
        <v>0</v>
      </c>
      <c r="AI22" s="16">
        <f t="shared" si="6"/>
        <v>0</v>
      </c>
      <c r="AJ22" s="16">
        <f t="shared" si="45"/>
        <v>0</v>
      </c>
      <c r="AK22" s="16">
        <f t="shared" si="46"/>
        <v>8</v>
      </c>
      <c r="AL22" s="69" t="str">
        <f t="shared" si="47"/>
        <v/>
      </c>
      <c r="AM22" s="4">
        <f t="shared" si="48"/>
        <v>46129</v>
      </c>
      <c r="AN22" s="8"/>
      <c r="AO22" s="16">
        <f t="shared" si="49"/>
        <v>0</v>
      </c>
      <c r="AP22" s="16">
        <f t="shared" si="50"/>
        <v>0</v>
      </c>
      <c r="AQ22" s="16">
        <f t="shared" si="51"/>
        <v>0</v>
      </c>
      <c r="AR22" s="16">
        <f t="shared" si="52"/>
        <v>0</v>
      </c>
      <c r="AS22" s="16">
        <f t="shared" si="7"/>
        <v>0</v>
      </c>
      <c r="AT22" s="16">
        <f t="shared" si="53"/>
        <v>0</v>
      </c>
      <c r="AU22" s="16">
        <f t="shared" si="8"/>
        <v>0</v>
      </c>
      <c r="AV22" s="16">
        <f t="shared" si="54"/>
        <v>0</v>
      </c>
      <c r="AW22" s="16">
        <f t="shared" si="55"/>
        <v>4</v>
      </c>
      <c r="AX22" s="69" t="str">
        <f t="shared" si="56"/>
        <v/>
      </c>
      <c r="AY22" s="4">
        <f t="shared" si="57"/>
        <v>46159</v>
      </c>
      <c r="AZ22" s="8"/>
      <c r="BA22" s="16">
        <f t="shared" si="58"/>
        <v>0</v>
      </c>
      <c r="BB22" s="16">
        <f t="shared" si="59"/>
        <v>0</v>
      </c>
      <c r="BC22" s="16">
        <f t="shared" si="60"/>
        <v>0</v>
      </c>
      <c r="BD22" s="16">
        <f t="shared" si="61"/>
        <v>0</v>
      </c>
      <c r="BE22" s="16">
        <f t="shared" si="9"/>
        <v>0</v>
      </c>
      <c r="BF22" s="16">
        <f t="shared" si="62"/>
        <v>0</v>
      </c>
      <c r="BG22" s="16">
        <f t="shared" si="63"/>
        <v>0</v>
      </c>
      <c r="BH22" s="16">
        <f t="shared" si="64"/>
        <v>0</v>
      </c>
      <c r="BI22" s="16">
        <f t="shared" si="65"/>
        <v>0</v>
      </c>
      <c r="BJ22" s="69">
        <f t="shared" si="66"/>
        <v>25</v>
      </c>
      <c r="BK22" s="4">
        <f t="shared" si="67"/>
        <v>46190</v>
      </c>
      <c r="BL22" s="8"/>
      <c r="BM22" s="16">
        <f t="shared" si="68"/>
        <v>0</v>
      </c>
      <c r="BN22" s="16">
        <f t="shared" si="69"/>
        <v>0</v>
      </c>
      <c r="BO22" s="16">
        <f t="shared" si="70"/>
        <v>0</v>
      </c>
      <c r="BP22" s="16">
        <f t="shared" si="71"/>
        <v>0</v>
      </c>
      <c r="BQ22" s="16">
        <f t="shared" si="10"/>
        <v>0</v>
      </c>
      <c r="BR22" s="16">
        <f t="shared" si="72"/>
        <v>0</v>
      </c>
      <c r="BS22" s="16">
        <f t="shared" si="11"/>
        <v>0</v>
      </c>
      <c r="BT22" s="16">
        <f t="shared" si="73"/>
        <v>0</v>
      </c>
      <c r="BU22" s="16">
        <f t="shared" si="74"/>
        <v>8</v>
      </c>
      <c r="BV22" s="69" t="str">
        <f t="shared" si="75"/>
        <v/>
      </c>
      <c r="BW22" s="4">
        <f t="shared" si="76"/>
        <v>46220</v>
      </c>
      <c r="BX22" s="8"/>
      <c r="BY22" s="16">
        <f t="shared" si="77"/>
        <v>0</v>
      </c>
      <c r="BZ22" s="16">
        <f t="shared" si="78"/>
        <v>0</v>
      </c>
      <c r="CA22" s="16">
        <f t="shared" si="79"/>
        <v>0</v>
      </c>
      <c r="CB22" s="16">
        <f t="shared" si="80"/>
        <v>0</v>
      </c>
      <c r="CC22" s="16">
        <f t="shared" si="12"/>
        <v>0</v>
      </c>
      <c r="CD22" s="16">
        <f t="shared" si="81"/>
        <v>0</v>
      </c>
      <c r="CE22" s="16">
        <f t="shared" si="13"/>
        <v>0</v>
      </c>
      <c r="CF22" s="16">
        <f t="shared" si="82"/>
        <v>0</v>
      </c>
      <c r="CG22" s="16">
        <f t="shared" si="83"/>
        <v>4</v>
      </c>
      <c r="CH22" s="69" t="str">
        <f t="shared" si="84"/>
        <v/>
      </c>
      <c r="CI22" s="4">
        <f t="shared" si="85"/>
        <v>46251</v>
      </c>
      <c r="CJ22" s="8"/>
      <c r="CK22" s="16">
        <f t="shared" si="86"/>
        <v>0</v>
      </c>
      <c r="CL22" s="16">
        <f t="shared" si="87"/>
        <v>0</v>
      </c>
      <c r="CM22" s="16">
        <f t="shared" si="88"/>
        <v>0</v>
      </c>
      <c r="CN22" s="16">
        <f t="shared" si="89"/>
        <v>0</v>
      </c>
      <c r="CO22" s="16">
        <f t="shared" si="14"/>
        <v>0</v>
      </c>
      <c r="CP22" s="16">
        <f t="shared" si="90"/>
        <v>0</v>
      </c>
      <c r="CQ22" s="16">
        <f t="shared" si="15"/>
        <v>0</v>
      </c>
      <c r="CR22" s="16">
        <f t="shared" si="91"/>
        <v>0</v>
      </c>
      <c r="CS22" s="16">
        <f t="shared" si="92"/>
        <v>7</v>
      </c>
      <c r="CT22" s="69" t="str">
        <f t="shared" si="93"/>
        <v/>
      </c>
      <c r="CU22" s="4">
        <f t="shared" si="94"/>
        <v>46282</v>
      </c>
      <c r="CV22" s="8"/>
      <c r="CW22" s="16">
        <f t="shared" si="95"/>
        <v>0</v>
      </c>
      <c r="CX22" s="16">
        <f t="shared" si="96"/>
        <v>0</v>
      </c>
      <c r="CY22" s="16">
        <f t="shared" si="97"/>
        <v>0</v>
      </c>
      <c r="CZ22" s="16">
        <f t="shared" si="98"/>
        <v>0</v>
      </c>
      <c r="DA22" s="16">
        <f t="shared" si="16"/>
        <v>0</v>
      </c>
      <c r="DB22" s="16">
        <f t="shared" si="99"/>
        <v>0</v>
      </c>
      <c r="DC22" s="16">
        <f t="shared" si="17"/>
        <v>0</v>
      </c>
      <c r="DD22" s="16">
        <f t="shared" si="100"/>
        <v>0</v>
      </c>
      <c r="DE22" s="16">
        <f t="shared" si="101"/>
        <v>8</v>
      </c>
      <c r="DF22" s="69" t="str">
        <f t="shared" si="102"/>
        <v/>
      </c>
      <c r="DG22" s="4">
        <f t="shared" si="103"/>
        <v>46312</v>
      </c>
      <c r="DH22" s="8"/>
      <c r="DI22" s="16">
        <f t="shared" si="104"/>
        <v>0</v>
      </c>
      <c r="DJ22" s="16">
        <f t="shared" si="105"/>
        <v>0</v>
      </c>
      <c r="DK22" s="16">
        <f t="shared" si="106"/>
        <v>0</v>
      </c>
      <c r="DL22" s="16">
        <f t="shared" si="107"/>
        <v>0</v>
      </c>
      <c r="DM22" s="16">
        <f t="shared" si="18"/>
        <v>0</v>
      </c>
      <c r="DN22" s="16">
        <f t="shared" si="108"/>
        <v>0</v>
      </c>
      <c r="DO22" s="16">
        <f t="shared" si="19"/>
        <v>0</v>
      </c>
      <c r="DP22" s="16">
        <f t="shared" si="109"/>
        <v>0</v>
      </c>
      <c r="DQ22" s="16">
        <f t="shared" si="110"/>
        <v>0</v>
      </c>
      <c r="DR22" s="69" t="str">
        <f t="shared" si="111"/>
        <v/>
      </c>
      <c r="DS22" s="4">
        <f t="shared" si="112"/>
        <v>46343</v>
      </c>
      <c r="DT22" s="8" t="s">
        <v>27</v>
      </c>
      <c r="DU22" s="16">
        <f t="shared" si="113"/>
        <v>0</v>
      </c>
      <c r="DV22" s="16">
        <f t="shared" si="114"/>
        <v>0</v>
      </c>
      <c r="DW22" s="16">
        <f t="shared" si="115"/>
        <v>0</v>
      </c>
      <c r="DX22" s="16">
        <f t="shared" si="116"/>
        <v>0</v>
      </c>
      <c r="DY22" s="16">
        <f t="shared" si="20"/>
        <v>8</v>
      </c>
      <c r="DZ22" s="16">
        <f t="shared" si="117"/>
        <v>0</v>
      </c>
      <c r="EA22" s="16">
        <f t="shared" si="21"/>
        <v>0</v>
      </c>
      <c r="EB22" s="16">
        <f t="shared" si="118"/>
        <v>8</v>
      </c>
      <c r="EC22" s="16">
        <f t="shared" si="119"/>
        <v>8</v>
      </c>
      <c r="ED22" s="69" t="str">
        <f t="shared" si="120"/>
        <v/>
      </c>
      <c r="EE22" s="4">
        <f t="shared" si="121"/>
        <v>46373</v>
      </c>
      <c r="EF22" s="8" t="s">
        <v>50</v>
      </c>
      <c r="EG22" s="16">
        <f t="shared" si="122"/>
        <v>0</v>
      </c>
      <c r="EH22" s="16">
        <f t="shared" si="123"/>
        <v>0</v>
      </c>
      <c r="EI22" s="16">
        <f t="shared" si="124"/>
        <v>0</v>
      </c>
      <c r="EJ22" s="16">
        <f t="shared" si="125"/>
        <v>8</v>
      </c>
      <c r="EK22" s="16">
        <f t="shared" si="22"/>
        <v>0</v>
      </c>
      <c r="EL22" s="16">
        <f t="shared" si="126"/>
        <v>0</v>
      </c>
      <c r="EM22" s="16">
        <f t="shared" si="23"/>
        <v>0</v>
      </c>
      <c r="EN22" s="16">
        <f t="shared" si="127"/>
        <v>8</v>
      </c>
      <c r="EO22" s="16">
        <f t="shared" si="128"/>
        <v>8</v>
      </c>
      <c r="EP22" s="55"/>
    </row>
    <row r="23" spans="1:146" ht="21" customHeight="1" x14ac:dyDescent="0.2">
      <c r="A23" s="55"/>
      <c r="B23" s="69" t="str">
        <f t="shared" si="24"/>
        <v/>
      </c>
      <c r="C23" s="4">
        <f t="shared" si="25"/>
        <v>46040</v>
      </c>
      <c r="D23" s="66"/>
      <c r="E23" s="2">
        <f t="shared" si="129"/>
        <v>0</v>
      </c>
      <c r="F23" s="2">
        <f t="shared" si="130"/>
        <v>0</v>
      </c>
      <c r="G23" s="2">
        <f t="shared" si="131"/>
        <v>0</v>
      </c>
      <c r="H23" s="16">
        <f t="shared" si="26"/>
        <v>0</v>
      </c>
      <c r="I23" s="16">
        <f t="shared" si="27"/>
        <v>0</v>
      </c>
      <c r="J23" s="16">
        <f t="shared" si="28"/>
        <v>0</v>
      </c>
      <c r="K23" s="16">
        <f t="shared" si="0"/>
        <v>0</v>
      </c>
      <c r="L23" s="16">
        <f t="shared" si="29"/>
        <v>0</v>
      </c>
      <c r="M23" s="16">
        <f t="shared" si="30"/>
        <v>0</v>
      </c>
      <c r="N23" s="69">
        <f t="shared" si="31"/>
        <v>8</v>
      </c>
      <c r="O23" s="4">
        <f t="shared" si="32"/>
        <v>46071</v>
      </c>
      <c r="P23" s="8"/>
      <c r="Q23" s="16">
        <f t="shared" si="33"/>
        <v>0</v>
      </c>
      <c r="R23" s="16">
        <f t="shared" si="34"/>
        <v>0</v>
      </c>
      <c r="S23" s="16">
        <f t="shared" si="35"/>
        <v>0</v>
      </c>
      <c r="T23" s="16">
        <f t="shared" si="1"/>
        <v>0</v>
      </c>
      <c r="U23" s="16">
        <f t="shared" si="2"/>
        <v>0</v>
      </c>
      <c r="V23" s="16">
        <f t="shared" si="3"/>
        <v>0</v>
      </c>
      <c r="W23" s="16">
        <f t="shared" si="4"/>
        <v>0</v>
      </c>
      <c r="X23" s="16">
        <f t="shared" si="36"/>
        <v>0</v>
      </c>
      <c r="Y23" s="16">
        <f t="shared" si="37"/>
        <v>8</v>
      </c>
      <c r="Z23" s="69">
        <f t="shared" si="38"/>
        <v>12</v>
      </c>
      <c r="AA23" s="4">
        <f t="shared" si="39"/>
        <v>46099</v>
      </c>
      <c r="AB23" s="8"/>
      <c r="AC23" s="16">
        <f t="shared" si="40"/>
        <v>0</v>
      </c>
      <c r="AD23" s="16">
        <f t="shared" si="41"/>
        <v>0</v>
      </c>
      <c r="AE23" s="16">
        <f t="shared" si="42"/>
        <v>0</v>
      </c>
      <c r="AF23" s="16">
        <f t="shared" si="43"/>
        <v>0</v>
      </c>
      <c r="AG23" s="16">
        <f t="shared" si="5"/>
        <v>0</v>
      </c>
      <c r="AH23" s="16">
        <f t="shared" si="44"/>
        <v>0</v>
      </c>
      <c r="AI23" s="16">
        <f t="shared" si="6"/>
        <v>0</v>
      </c>
      <c r="AJ23" s="16">
        <f t="shared" si="45"/>
        <v>0</v>
      </c>
      <c r="AK23" s="16">
        <f t="shared" si="46"/>
        <v>8</v>
      </c>
      <c r="AL23" s="69" t="str">
        <f t="shared" si="47"/>
        <v/>
      </c>
      <c r="AM23" s="4">
        <f t="shared" si="48"/>
        <v>46130</v>
      </c>
      <c r="AN23" s="8"/>
      <c r="AO23" s="16">
        <f t="shared" si="49"/>
        <v>0</v>
      </c>
      <c r="AP23" s="16">
        <f t="shared" si="50"/>
        <v>0</v>
      </c>
      <c r="AQ23" s="16">
        <f t="shared" si="51"/>
        <v>0</v>
      </c>
      <c r="AR23" s="16">
        <f t="shared" si="52"/>
        <v>0</v>
      </c>
      <c r="AS23" s="16">
        <f t="shared" si="7"/>
        <v>0</v>
      </c>
      <c r="AT23" s="16">
        <f t="shared" si="53"/>
        <v>0</v>
      </c>
      <c r="AU23" s="16">
        <f t="shared" si="8"/>
        <v>0</v>
      </c>
      <c r="AV23" s="16">
        <f t="shared" si="54"/>
        <v>0</v>
      </c>
      <c r="AW23" s="16">
        <f t="shared" si="55"/>
        <v>0</v>
      </c>
      <c r="AX23" s="69" t="str">
        <f t="shared" si="56"/>
        <v/>
      </c>
      <c r="AY23" s="4">
        <f t="shared" si="57"/>
        <v>46160</v>
      </c>
      <c r="AZ23" s="8"/>
      <c r="BA23" s="16">
        <f t="shared" si="58"/>
        <v>0</v>
      </c>
      <c r="BB23" s="16">
        <f t="shared" si="59"/>
        <v>0</v>
      </c>
      <c r="BC23" s="16">
        <f t="shared" si="60"/>
        <v>0</v>
      </c>
      <c r="BD23" s="16">
        <f t="shared" si="61"/>
        <v>0</v>
      </c>
      <c r="BE23" s="16">
        <f t="shared" si="9"/>
        <v>0</v>
      </c>
      <c r="BF23" s="16">
        <f t="shared" si="62"/>
        <v>0</v>
      </c>
      <c r="BG23" s="16">
        <f t="shared" si="63"/>
        <v>0</v>
      </c>
      <c r="BH23" s="16">
        <f t="shared" si="64"/>
        <v>0</v>
      </c>
      <c r="BI23" s="16">
        <f t="shared" si="65"/>
        <v>7</v>
      </c>
      <c r="BJ23" s="69" t="str">
        <f t="shared" si="66"/>
        <v/>
      </c>
      <c r="BK23" s="4">
        <f t="shared" si="67"/>
        <v>46191</v>
      </c>
      <c r="BL23" s="8"/>
      <c r="BM23" s="16">
        <f t="shared" si="68"/>
        <v>0</v>
      </c>
      <c r="BN23" s="16">
        <f t="shared" si="69"/>
        <v>0</v>
      </c>
      <c r="BO23" s="16">
        <f t="shared" si="70"/>
        <v>0</v>
      </c>
      <c r="BP23" s="16">
        <f t="shared" si="71"/>
        <v>0</v>
      </c>
      <c r="BQ23" s="16">
        <f t="shared" si="10"/>
        <v>0</v>
      </c>
      <c r="BR23" s="16">
        <f t="shared" si="72"/>
        <v>0</v>
      </c>
      <c r="BS23" s="16">
        <f t="shared" si="11"/>
        <v>0</v>
      </c>
      <c r="BT23" s="16">
        <f t="shared" si="73"/>
        <v>0</v>
      </c>
      <c r="BU23" s="16">
        <f t="shared" si="74"/>
        <v>8</v>
      </c>
      <c r="BV23" s="69" t="str">
        <f t="shared" si="75"/>
        <v/>
      </c>
      <c r="BW23" s="4">
        <f t="shared" si="76"/>
        <v>46221</v>
      </c>
      <c r="BX23" s="8"/>
      <c r="BY23" s="16">
        <f t="shared" si="77"/>
        <v>0</v>
      </c>
      <c r="BZ23" s="16">
        <f t="shared" si="78"/>
        <v>0</v>
      </c>
      <c r="CA23" s="16">
        <f t="shared" si="79"/>
        <v>0</v>
      </c>
      <c r="CB23" s="16">
        <f t="shared" si="80"/>
        <v>0</v>
      </c>
      <c r="CC23" s="16">
        <f t="shared" si="12"/>
        <v>0</v>
      </c>
      <c r="CD23" s="16">
        <f t="shared" si="81"/>
        <v>0</v>
      </c>
      <c r="CE23" s="16">
        <f t="shared" si="13"/>
        <v>0</v>
      </c>
      <c r="CF23" s="16">
        <f t="shared" si="82"/>
        <v>0</v>
      </c>
      <c r="CG23" s="16">
        <f t="shared" si="83"/>
        <v>0</v>
      </c>
      <c r="CH23" s="69" t="str">
        <f t="shared" si="84"/>
        <v/>
      </c>
      <c r="CI23" s="4">
        <f t="shared" si="85"/>
        <v>46252</v>
      </c>
      <c r="CJ23" s="8"/>
      <c r="CK23" s="16">
        <f t="shared" si="86"/>
        <v>0</v>
      </c>
      <c r="CL23" s="16">
        <f t="shared" si="87"/>
        <v>0</v>
      </c>
      <c r="CM23" s="16">
        <f t="shared" si="88"/>
        <v>0</v>
      </c>
      <c r="CN23" s="16">
        <f t="shared" si="89"/>
        <v>0</v>
      </c>
      <c r="CO23" s="16">
        <f t="shared" si="14"/>
        <v>0</v>
      </c>
      <c r="CP23" s="16">
        <f t="shared" si="90"/>
        <v>0</v>
      </c>
      <c r="CQ23" s="16">
        <f t="shared" si="15"/>
        <v>0</v>
      </c>
      <c r="CR23" s="16">
        <f t="shared" si="91"/>
        <v>0</v>
      </c>
      <c r="CS23" s="16">
        <f t="shared" si="92"/>
        <v>8</v>
      </c>
      <c r="CT23" s="69" t="str">
        <f t="shared" si="93"/>
        <v/>
      </c>
      <c r="CU23" s="4">
        <f t="shared" si="94"/>
        <v>46283</v>
      </c>
      <c r="CV23" s="8"/>
      <c r="CW23" s="16">
        <f t="shared" si="95"/>
        <v>0</v>
      </c>
      <c r="CX23" s="16">
        <f t="shared" si="96"/>
        <v>0</v>
      </c>
      <c r="CY23" s="16">
        <f t="shared" si="97"/>
        <v>0</v>
      </c>
      <c r="CZ23" s="16">
        <f t="shared" si="98"/>
        <v>0</v>
      </c>
      <c r="DA23" s="16">
        <f t="shared" si="16"/>
        <v>0</v>
      </c>
      <c r="DB23" s="16">
        <f t="shared" si="99"/>
        <v>0</v>
      </c>
      <c r="DC23" s="16">
        <f t="shared" si="17"/>
        <v>0</v>
      </c>
      <c r="DD23" s="16">
        <f t="shared" si="100"/>
        <v>0</v>
      </c>
      <c r="DE23" s="16">
        <f t="shared" si="101"/>
        <v>4</v>
      </c>
      <c r="DF23" s="69" t="str">
        <f t="shared" si="102"/>
        <v/>
      </c>
      <c r="DG23" s="4">
        <f t="shared" si="103"/>
        <v>46313</v>
      </c>
      <c r="DH23" s="8"/>
      <c r="DI23" s="16">
        <f t="shared" si="104"/>
        <v>0</v>
      </c>
      <c r="DJ23" s="16">
        <f t="shared" si="105"/>
        <v>0</v>
      </c>
      <c r="DK23" s="16">
        <f t="shared" si="106"/>
        <v>0</v>
      </c>
      <c r="DL23" s="16">
        <f t="shared" si="107"/>
        <v>0</v>
      </c>
      <c r="DM23" s="16">
        <f t="shared" si="18"/>
        <v>0</v>
      </c>
      <c r="DN23" s="16">
        <f t="shared" si="108"/>
        <v>0</v>
      </c>
      <c r="DO23" s="16">
        <f t="shared" si="19"/>
        <v>0</v>
      </c>
      <c r="DP23" s="16">
        <f t="shared" si="109"/>
        <v>0</v>
      </c>
      <c r="DQ23" s="16">
        <f t="shared" si="110"/>
        <v>0</v>
      </c>
      <c r="DR23" s="69">
        <f t="shared" si="111"/>
        <v>47</v>
      </c>
      <c r="DS23" s="4">
        <f t="shared" si="112"/>
        <v>46344</v>
      </c>
      <c r="DT23" s="8" t="s">
        <v>27</v>
      </c>
      <c r="DU23" s="16">
        <f t="shared" si="113"/>
        <v>0</v>
      </c>
      <c r="DV23" s="16">
        <f t="shared" si="114"/>
        <v>0</v>
      </c>
      <c r="DW23" s="16">
        <f t="shared" si="115"/>
        <v>0</v>
      </c>
      <c r="DX23" s="16">
        <f t="shared" si="116"/>
        <v>0</v>
      </c>
      <c r="DY23" s="16">
        <f t="shared" si="20"/>
        <v>8</v>
      </c>
      <c r="DZ23" s="16">
        <f t="shared" si="117"/>
        <v>0</v>
      </c>
      <c r="EA23" s="16">
        <f t="shared" si="21"/>
        <v>0</v>
      </c>
      <c r="EB23" s="16">
        <f t="shared" si="118"/>
        <v>8</v>
      </c>
      <c r="EC23" s="16">
        <f t="shared" si="119"/>
        <v>8</v>
      </c>
      <c r="ED23" s="69" t="str">
        <f t="shared" si="120"/>
        <v/>
      </c>
      <c r="EE23" s="4">
        <f t="shared" si="121"/>
        <v>46374</v>
      </c>
      <c r="EF23" s="8" t="s">
        <v>50</v>
      </c>
      <c r="EG23" s="16">
        <f t="shared" si="122"/>
        <v>0</v>
      </c>
      <c r="EH23" s="16">
        <f t="shared" si="123"/>
        <v>0</v>
      </c>
      <c r="EI23" s="16">
        <f t="shared" si="124"/>
        <v>0</v>
      </c>
      <c r="EJ23" s="16">
        <f t="shared" si="125"/>
        <v>4</v>
      </c>
      <c r="EK23" s="16">
        <f t="shared" si="22"/>
        <v>0</v>
      </c>
      <c r="EL23" s="16">
        <f t="shared" si="126"/>
        <v>0</v>
      </c>
      <c r="EM23" s="16">
        <f t="shared" si="23"/>
        <v>0</v>
      </c>
      <c r="EN23" s="16">
        <f t="shared" si="127"/>
        <v>4</v>
      </c>
      <c r="EO23" s="16">
        <f t="shared" si="128"/>
        <v>4</v>
      </c>
      <c r="EP23" s="55"/>
    </row>
    <row r="24" spans="1:146" ht="21" customHeight="1" x14ac:dyDescent="0.2">
      <c r="A24" s="55"/>
      <c r="B24" s="69" t="str">
        <f t="shared" si="24"/>
        <v/>
      </c>
      <c r="C24" s="4">
        <f t="shared" si="25"/>
        <v>46041</v>
      </c>
      <c r="D24" s="66"/>
      <c r="E24" s="2">
        <f t="shared" si="129"/>
        <v>0</v>
      </c>
      <c r="F24" s="2">
        <f t="shared" si="130"/>
        <v>0</v>
      </c>
      <c r="G24" s="2">
        <f t="shared" si="131"/>
        <v>0</v>
      </c>
      <c r="H24" s="16">
        <f t="shared" si="26"/>
        <v>0</v>
      </c>
      <c r="I24" s="16">
        <f t="shared" si="27"/>
        <v>0</v>
      </c>
      <c r="J24" s="16">
        <f t="shared" si="28"/>
        <v>0</v>
      </c>
      <c r="K24" s="16">
        <f t="shared" si="0"/>
        <v>0</v>
      </c>
      <c r="L24" s="16">
        <f t="shared" si="29"/>
        <v>0</v>
      </c>
      <c r="M24" s="16">
        <f t="shared" si="30"/>
        <v>7</v>
      </c>
      <c r="N24" s="69" t="str">
        <f t="shared" si="31"/>
        <v/>
      </c>
      <c r="O24" s="4">
        <f t="shared" si="32"/>
        <v>46072</v>
      </c>
      <c r="P24" s="8"/>
      <c r="Q24" s="16">
        <f t="shared" si="33"/>
        <v>0</v>
      </c>
      <c r="R24" s="16">
        <f t="shared" si="34"/>
        <v>0</v>
      </c>
      <c r="S24" s="16">
        <f t="shared" si="35"/>
        <v>0</v>
      </c>
      <c r="T24" s="16">
        <f t="shared" si="1"/>
        <v>0</v>
      </c>
      <c r="U24" s="16">
        <f t="shared" si="2"/>
        <v>0</v>
      </c>
      <c r="V24" s="16">
        <f t="shared" si="3"/>
        <v>0</v>
      </c>
      <c r="W24" s="16">
        <f t="shared" si="4"/>
        <v>0</v>
      </c>
      <c r="X24" s="16">
        <f t="shared" si="36"/>
        <v>0</v>
      </c>
      <c r="Y24" s="16">
        <f t="shared" si="37"/>
        <v>8</v>
      </c>
      <c r="Z24" s="69" t="str">
        <f t="shared" si="38"/>
        <v/>
      </c>
      <c r="AA24" s="4">
        <f t="shared" si="39"/>
        <v>46100</v>
      </c>
      <c r="AB24" s="8"/>
      <c r="AC24" s="16">
        <f t="shared" si="40"/>
        <v>0</v>
      </c>
      <c r="AD24" s="16">
        <f t="shared" si="41"/>
        <v>0</v>
      </c>
      <c r="AE24" s="16">
        <f t="shared" si="42"/>
        <v>0</v>
      </c>
      <c r="AF24" s="16">
        <f t="shared" si="43"/>
        <v>0</v>
      </c>
      <c r="AG24" s="16">
        <f t="shared" si="5"/>
        <v>0</v>
      </c>
      <c r="AH24" s="16">
        <f t="shared" si="44"/>
        <v>0</v>
      </c>
      <c r="AI24" s="16">
        <f t="shared" si="6"/>
        <v>0</v>
      </c>
      <c r="AJ24" s="16">
        <f t="shared" si="45"/>
        <v>0</v>
      </c>
      <c r="AK24" s="16">
        <f t="shared" si="46"/>
        <v>8</v>
      </c>
      <c r="AL24" s="69" t="str">
        <f t="shared" si="47"/>
        <v/>
      </c>
      <c r="AM24" s="4">
        <f t="shared" si="48"/>
        <v>46131</v>
      </c>
      <c r="AN24" s="8"/>
      <c r="AO24" s="16">
        <f t="shared" si="49"/>
        <v>0</v>
      </c>
      <c r="AP24" s="16">
        <f t="shared" si="50"/>
        <v>0</v>
      </c>
      <c r="AQ24" s="16">
        <f t="shared" si="51"/>
        <v>0</v>
      </c>
      <c r="AR24" s="16">
        <f t="shared" si="52"/>
        <v>0</v>
      </c>
      <c r="AS24" s="16">
        <f t="shared" si="7"/>
        <v>0</v>
      </c>
      <c r="AT24" s="16">
        <f t="shared" si="53"/>
        <v>0</v>
      </c>
      <c r="AU24" s="16">
        <f t="shared" si="8"/>
        <v>0</v>
      </c>
      <c r="AV24" s="16">
        <f t="shared" si="54"/>
        <v>0</v>
      </c>
      <c r="AW24" s="16">
        <f t="shared" si="55"/>
        <v>0</v>
      </c>
      <c r="AX24" s="69" t="str">
        <f t="shared" si="56"/>
        <v/>
      </c>
      <c r="AY24" s="4">
        <f t="shared" si="57"/>
        <v>46161</v>
      </c>
      <c r="AZ24" s="8"/>
      <c r="BA24" s="16">
        <f t="shared" si="58"/>
        <v>0</v>
      </c>
      <c r="BB24" s="16">
        <f t="shared" si="59"/>
        <v>0</v>
      </c>
      <c r="BC24" s="16">
        <f t="shared" si="60"/>
        <v>0</v>
      </c>
      <c r="BD24" s="16">
        <f t="shared" si="61"/>
        <v>0</v>
      </c>
      <c r="BE24" s="16">
        <f t="shared" si="9"/>
        <v>0</v>
      </c>
      <c r="BF24" s="16">
        <f t="shared" si="62"/>
        <v>0</v>
      </c>
      <c r="BG24" s="16">
        <f t="shared" si="63"/>
        <v>0</v>
      </c>
      <c r="BH24" s="16">
        <f t="shared" si="64"/>
        <v>0</v>
      </c>
      <c r="BI24" s="16">
        <f t="shared" si="65"/>
        <v>8</v>
      </c>
      <c r="BJ24" s="69" t="str">
        <f t="shared" si="66"/>
        <v/>
      </c>
      <c r="BK24" s="4">
        <f t="shared" si="67"/>
        <v>46192</v>
      </c>
      <c r="BL24" s="8"/>
      <c r="BM24" s="16">
        <f t="shared" si="68"/>
        <v>0</v>
      </c>
      <c r="BN24" s="16">
        <f t="shared" si="69"/>
        <v>0</v>
      </c>
      <c r="BO24" s="16">
        <f t="shared" si="70"/>
        <v>0</v>
      </c>
      <c r="BP24" s="16">
        <f t="shared" si="71"/>
        <v>0</v>
      </c>
      <c r="BQ24" s="16">
        <f t="shared" si="10"/>
        <v>0</v>
      </c>
      <c r="BR24" s="16">
        <f t="shared" si="72"/>
        <v>0</v>
      </c>
      <c r="BS24" s="16">
        <f t="shared" si="11"/>
        <v>0</v>
      </c>
      <c r="BT24" s="16">
        <f t="shared" si="73"/>
        <v>0</v>
      </c>
      <c r="BU24" s="16">
        <f t="shared" si="74"/>
        <v>4</v>
      </c>
      <c r="BV24" s="69" t="str">
        <f t="shared" si="75"/>
        <v/>
      </c>
      <c r="BW24" s="4">
        <f t="shared" si="76"/>
        <v>46222</v>
      </c>
      <c r="BX24" s="8"/>
      <c r="BY24" s="16">
        <f t="shared" si="77"/>
        <v>0</v>
      </c>
      <c r="BZ24" s="16">
        <f t="shared" si="78"/>
        <v>0</v>
      </c>
      <c r="CA24" s="16">
        <f t="shared" si="79"/>
        <v>0</v>
      </c>
      <c r="CB24" s="16">
        <f t="shared" si="80"/>
        <v>0</v>
      </c>
      <c r="CC24" s="16">
        <f t="shared" si="12"/>
        <v>0</v>
      </c>
      <c r="CD24" s="16">
        <f t="shared" si="81"/>
        <v>0</v>
      </c>
      <c r="CE24" s="16">
        <f t="shared" si="13"/>
        <v>0</v>
      </c>
      <c r="CF24" s="16">
        <f t="shared" si="82"/>
        <v>0</v>
      </c>
      <c r="CG24" s="16">
        <f t="shared" si="83"/>
        <v>0</v>
      </c>
      <c r="CH24" s="69">
        <f t="shared" si="84"/>
        <v>34</v>
      </c>
      <c r="CI24" s="4">
        <f t="shared" si="85"/>
        <v>46253</v>
      </c>
      <c r="CJ24" s="8"/>
      <c r="CK24" s="16">
        <f t="shared" si="86"/>
        <v>0</v>
      </c>
      <c r="CL24" s="16">
        <f t="shared" si="87"/>
        <v>0</v>
      </c>
      <c r="CM24" s="16">
        <f t="shared" si="88"/>
        <v>0</v>
      </c>
      <c r="CN24" s="16">
        <f t="shared" si="89"/>
        <v>0</v>
      </c>
      <c r="CO24" s="16">
        <f t="shared" si="14"/>
        <v>0</v>
      </c>
      <c r="CP24" s="16">
        <f t="shared" si="90"/>
        <v>0</v>
      </c>
      <c r="CQ24" s="16">
        <f t="shared" si="15"/>
        <v>0</v>
      </c>
      <c r="CR24" s="16">
        <f t="shared" si="91"/>
        <v>0</v>
      </c>
      <c r="CS24" s="16">
        <f t="shared" si="92"/>
        <v>8</v>
      </c>
      <c r="CT24" s="69" t="str">
        <f t="shared" si="93"/>
        <v/>
      </c>
      <c r="CU24" s="4">
        <f t="shared" si="94"/>
        <v>46284</v>
      </c>
      <c r="CV24" s="8"/>
      <c r="CW24" s="16">
        <f t="shared" si="95"/>
        <v>0</v>
      </c>
      <c r="CX24" s="16">
        <f t="shared" si="96"/>
        <v>0</v>
      </c>
      <c r="CY24" s="16">
        <f t="shared" si="97"/>
        <v>0</v>
      </c>
      <c r="CZ24" s="16">
        <f t="shared" si="98"/>
        <v>0</v>
      </c>
      <c r="DA24" s="16">
        <f t="shared" si="16"/>
        <v>0</v>
      </c>
      <c r="DB24" s="16">
        <f t="shared" si="99"/>
        <v>0</v>
      </c>
      <c r="DC24" s="16">
        <f t="shared" si="17"/>
        <v>0</v>
      </c>
      <c r="DD24" s="16">
        <f t="shared" si="100"/>
        <v>0</v>
      </c>
      <c r="DE24" s="16">
        <f t="shared" si="101"/>
        <v>0</v>
      </c>
      <c r="DF24" s="69" t="str">
        <f t="shared" si="102"/>
        <v/>
      </c>
      <c r="DG24" s="4">
        <f t="shared" si="103"/>
        <v>46314</v>
      </c>
      <c r="DH24" s="8" t="s">
        <v>27</v>
      </c>
      <c r="DI24" s="16">
        <f t="shared" si="104"/>
        <v>0</v>
      </c>
      <c r="DJ24" s="16">
        <f t="shared" si="105"/>
        <v>0</v>
      </c>
      <c r="DK24" s="16">
        <f t="shared" si="106"/>
        <v>0</v>
      </c>
      <c r="DL24" s="16">
        <f t="shared" si="107"/>
        <v>0</v>
      </c>
      <c r="DM24" s="16">
        <f t="shared" si="18"/>
        <v>7</v>
      </c>
      <c r="DN24" s="16">
        <f t="shared" si="108"/>
        <v>0</v>
      </c>
      <c r="DO24" s="16">
        <f t="shared" si="19"/>
        <v>0</v>
      </c>
      <c r="DP24" s="16">
        <f t="shared" si="109"/>
        <v>7</v>
      </c>
      <c r="DQ24" s="16">
        <f t="shared" si="110"/>
        <v>7</v>
      </c>
      <c r="DR24" s="69" t="str">
        <f t="shared" si="111"/>
        <v/>
      </c>
      <c r="DS24" s="4">
        <f t="shared" si="112"/>
        <v>46345</v>
      </c>
      <c r="DT24" s="8" t="s">
        <v>27</v>
      </c>
      <c r="DU24" s="16">
        <f t="shared" si="113"/>
        <v>0</v>
      </c>
      <c r="DV24" s="16">
        <f t="shared" si="114"/>
        <v>0</v>
      </c>
      <c r="DW24" s="16">
        <f t="shared" si="115"/>
        <v>0</v>
      </c>
      <c r="DX24" s="16">
        <f t="shared" si="116"/>
        <v>0</v>
      </c>
      <c r="DY24" s="16">
        <f t="shared" si="20"/>
        <v>8</v>
      </c>
      <c r="DZ24" s="16">
        <f t="shared" si="117"/>
        <v>0</v>
      </c>
      <c r="EA24" s="16">
        <f t="shared" si="21"/>
        <v>0</v>
      </c>
      <c r="EB24" s="16">
        <f t="shared" si="118"/>
        <v>8</v>
      </c>
      <c r="EC24" s="16">
        <f t="shared" si="119"/>
        <v>8</v>
      </c>
      <c r="ED24" s="69" t="str">
        <f t="shared" si="120"/>
        <v/>
      </c>
      <c r="EE24" s="4">
        <f t="shared" si="121"/>
        <v>46375</v>
      </c>
      <c r="EF24" s="8"/>
      <c r="EG24" s="16">
        <f t="shared" si="122"/>
        <v>0</v>
      </c>
      <c r="EH24" s="16">
        <f t="shared" si="123"/>
        <v>0</v>
      </c>
      <c r="EI24" s="16">
        <f t="shared" si="124"/>
        <v>0</v>
      </c>
      <c r="EJ24" s="16">
        <f t="shared" si="125"/>
        <v>0</v>
      </c>
      <c r="EK24" s="16">
        <f t="shared" si="22"/>
        <v>0</v>
      </c>
      <c r="EL24" s="16">
        <f t="shared" si="126"/>
        <v>0</v>
      </c>
      <c r="EM24" s="16">
        <f t="shared" si="23"/>
        <v>0</v>
      </c>
      <c r="EN24" s="16">
        <f t="shared" si="127"/>
        <v>0</v>
      </c>
      <c r="EO24" s="16">
        <f t="shared" si="128"/>
        <v>0</v>
      </c>
      <c r="EP24" s="55"/>
    </row>
    <row r="25" spans="1:146" ht="21" customHeight="1" x14ac:dyDescent="0.2">
      <c r="A25" s="55"/>
      <c r="B25" s="69" t="str">
        <f t="shared" si="24"/>
        <v/>
      </c>
      <c r="C25" s="4">
        <f t="shared" si="25"/>
        <v>46042</v>
      </c>
      <c r="D25" s="66"/>
      <c r="E25" s="2">
        <f t="shared" si="129"/>
        <v>0</v>
      </c>
      <c r="F25" s="2">
        <f t="shared" si="130"/>
        <v>0</v>
      </c>
      <c r="G25" s="2">
        <f t="shared" si="131"/>
        <v>0</v>
      </c>
      <c r="H25" s="16">
        <f t="shared" si="26"/>
        <v>0</v>
      </c>
      <c r="I25" s="16">
        <f t="shared" si="27"/>
        <v>0</v>
      </c>
      <c r="J25" s="16">
        <f t="shared" si="28"/>
        <v>0</v>
      </c>
      <c r="K25" s="16">
        <f t="shared" si="0"/>
        <v>0</v>
      </c>
      <c r="L25" s="16">
        <f t="shared" si="29"/>
        <v>0</v>
      </c>
      <c r="M25" s="16">
        <f t="shared" si="30"/>
        <v>8</v>
      </c>
      <c r="N25" s="69" t="str">
        <f t="shared" si="31"/>
        <v/>
      </c>
      <c r="O25" s="4">
        <f t="shared" si="32"/>
        <v>46073</v>
      </c>
      <c r="P25" s="8"/>
      <c r="Q25" s="16">
        <f t="shared" si="33"/>
        <v>0</v>
      </c>
      <c r="R25" s="16">
        <f t="shared" si="34"/>
        <v>0</v>
      </c>
      <c r="S25" s="16">
        <f t="shared" si="35"/>
        <v>0</v>
      </c>
      <c r="T25" s="16">
        <f t="shared" si="1"/>
        <v>0</v>
      </c>
      <c r="U25" s="16">
        <f t="shared" si="2"/>
        <v>0</v>
      </c>
      <c r="V25" s="16">
        <f t="shared" si="3"/>
        <v>0</v>
      </c>
      <c r="W25" s="16">
        <f t="shared" si="4"/>
        <v>0</v>
      </c>
      <c r="X25" s="16">
        <f t="shared" si="36"/>
        <v>0</v>
      </c>
      <c r="Y25" s="16">
        <f t="shared" si="37"/>
        <v>4</v>
      </c>
      <c r="Z25" s="69" t="str">
        <f t="shared" si="38"/>
        <v/>
      </c>
      <c r="AA25" s="4">
        <f t="shared" si="39"/>
        <v>46101</v>
      </c>
      <c r="AB25" s="8"/>
      <c r="AC25" s="16">
        <f t="shared" si="40"/>
        <v>0</v>
      </c>
      <c r="AD25" s="16">
        <f t="shared" si="41"/>
        <v>0</v>
      </c>
      <c r="AE25" s="16">
        <f t="shared" si="42"/>
        <v>0</v>
      </c>
      <c r="AF25" s="16">
        <f t="shared" si="43"/>
        <v>0</v>
      </c>
      <c r="AG25" s="16">
        <f t="shared" si="5"/>
        <v>0</v>
      </c>
      <c r="AH25" s="16">
        <f t="shared" si="44"/>
        <v>0</v>
      </c>
      <c r="AI25" s="16">
        <f t="shared" si="6"/>
        <v>0</v>
      </c>
      <c r="AJ25" s="16">
        <f t="shared" si="45"/>
        <v>0</v>
      </c>
      <c r="AK25" s="16">
        <f t="shared" si="46"/>
        <v>4</v>
      </c>
      <c r="AL25" s="69" t="str">
        <f t="shared" si="47"/>
        <v/>
      </c>
      <c r="AM25" s="4">
        <f t="shared" si="48"/>
        <v>46132</v>
      </c>
      <c r="AN25" s="8"/>
      <c r="AO25" s="16">
        <f t="shared" si="49"/>
        <v>0</v>
      </c>
      <c r="AP25" s="16">
        <f t="shared" si="50"/>
        <v>0</v>
      </c>
      <c r="AQ25" s="16">
        <f t="shared" si="51"/>
        <v>0</v>
      </c>
      <c r="AR25" s="16">
        <f t="shared" si="52"/>
        <v>0</v>
      </c>
      <c r="AS25" s="16">
        <f t="shared" si="7"/>
        <v>0</v>
      </c>
      <c r="AT25" s="16">
        <f t="shared" si="53"/>
        <v>0</v>
      </c>
      <c r="AU25" s="16">
        <f t="shared" si="8"/>
        <v>0</v>
      </c>
      <c r="AV25" s="16">
        <f t="shared" si="54"/>
        <v>0</v>
      </c>
      <c r="AW25" s="16">
        <f t="shared" si="55"/>
        <v>7</v>
      </c>
      <c r="AX25" s="69">
        <f t="shared" si="56"/>
        <v>21</v>
      </c>
      <c r="AY25" s="4">
        <f t="shared" si="57"/>
        <v>46162</v>
      </c>
      <c r="AZ25" s="8"/>
      <c r="BA25" s="16">
        <f t="shared" si="58"/>
        <v>0</v>
      </c>
      <c r="BB25" s="16">
        <f t="shared" si="59"/>
        <v>0</v>
      </c>
      <c r="BC25" s="16">
        <f t="shared" si="60"/>
        <v>0</v>
      </c>
      <c r="BD25" s="16">
        <f t="shared" si="61"/>
        <v>0</v>
      </c>
      <c r="BE25" s="16">
        <f t="shared" si="9"/>
        <v>0</v>
      </c>
      <c r="BF25" s="16">
        <f t="shared" si="62"/>
        <v>0</v>
      </c>
      <c r="BG25" s="16">
        <f t="shared" si="63"/>
        <v>0</v>
      </c>
      <c r="BH25" s="16">
        <f t="shared" si="64"/>
        <v>0</v>
      </c>
      <c r="BI25" s="16">
        <f t="shared" si="65"/>
        <v>8</v>
      </c>
      <c r="BJ25" s="69" t="str">
        <f t="shared" si="66"/>
        <v/>
      </c>
      <c r="BK25" s="4">
        <f t="shared" si="67"/>
        <v>46193</v>
      </c>
      <c r="BL25" s="8"/>
      <c r="BM25" s="16">
        <f t="shared" si="68"/>
        <v>0</v>
      </c>
      <c r="BN25" s="16">
        <f t="shared" si="69"/>
        <v>0</v>
      </c>
      <c r="BO25" s="16">
        <f t="shared" si="70"/>
        <v>0</v>
      </c>
      <c r="BP25" s="16">
        <f t="shared" si="71"/>
        <v>0</v>
      </c>
      <c r="BQ25" s="16">
        <f t="shared" si="10"/>
        <v>0</v>
      </c>
      <c r="BR25" s="16">
        <f t="shared" si="72"/>
        <v>0</v>
      </c>
      <c r="BS25" s="16">
        <f t="shared" si="11"/>
        <v>0</v>
      </c>
      <c r="BT25" s="16">
        <f t="shared" si="73"/>
        <v>0</v>
      </c>
      <c r="BU25" s="16">
        <f t="shared" si="74"/>
        <v>0</v>
      </c>
      <c r="BV25" s="69" t="str">
        <f t="shared" si="75"/>
        <v/>
      </c>
      <c r="BW25" s="4">
        <f t="shared" si="76"/>
        <v>46223</v>
      </c>
      <c r="BX25" s="8"/>
      <c r="BY25" s="16">
        <f t="shared" si="77"/>
        <v>0</v>
      </c>
      <c r="BZ25" s="16">
        <f t="shared" si="78"/>
        <v>0</v>
      </c>
      <c r="CA25" s="16">
        <f t="shared" si="79"/>
        <v>0</v>
      </c>
      <c r="CB25" s="16">
        <f t="shared" si="80"/>
        <v>0</v>
      </c>
      <c r="CC25" s="16">
        <f t="shared" si="12"/>
        <v>0</v>
      </c>
      <c r="CD25" s="16">
        <f t="shared" si="81"/>
        <v>0</v>
      </c>
      <c r="CE25" s="16">
        <f t="shared" si="13"/>
        <v>0</v>
      </c>
      <c r="CF25" s="16">
        <f t="shared" si="82"/>
        <v>0</v>
      </c>
      <c r="CG25" s="16">
        <f t="shared" si="83"/>
        <v>7</v>
      </c>
      <c r="CH25" s="69" t="str">
        <f t="shared" si="84"/>
        <v/>
      </c>
      <c r="CI25" s="4">
        <f t="shared" si="85"/>
        <v>46254</v>
      </c>
      <c r="CJ25" s="8"/>
      <c r="CK25" s="16">
        <f t="shared" si="86"/>
        <v>0</v>
      </c>
      <c r="CL25" s="16">
        <f t="shared" si="87"/>
        <v>0</v>
      </c>
      <c r="CM25" s="16">
        <f t="shared" si="88"/>
        <v>0</v>
      </c>
      <c r="CN25" s="16">
        <f t="shared" si="89"/>
        <v>0</v>
      </c>
      <c r="CO25" s="16">
        <f t="shared" si="14"/>
        <v>0</v>
      </c>
      <c r="CP25" s="16">
        <f t="shared" si="90"/>
        <v>0</v>
      </c>
      <c r="CQ25" s="16">
        <f t="shared" si="15"/>
        <v>0</v>
      </c>
      <c r="CR25" s="16">
        <f t="shared" si="91"/>
        <v>0</v>
      </c>
      <c r="CS25" s="16">
        <f t="shared" si="92"/>
        <v>8</v>
      </c>
      <c r="CT25" s="69" t="str">
        <f t="shared" si="93"/>
        <v/>
      </c>
      <c r="CU25" s="4">
        <f t="shared" si="94"/>
        <v>46285</v>
      </c>
      <c r="CV25" s="8"/>
      <c r="CW25" s="16">
        <f t="shared" si="95"/>
        <v>0</v>
      </c>
      <c r="CX25" s="16">
        <f t="shared" si="96"/>
        <v>0</v>
      </c>
      <c r="CY25" s="16">
        <f t="shared" si="97"/>
        <v>0</v>
      </c>
      <c r="CZ25" s="16">
        <f t="shared" si="98"/>
        <v>0</v>
      </c>
      <c r="DA25" s="16">
        <f t="shared" si="16"/>
        <v>0</v>
      </c>
      <c r="DB25" s="16">
        <f t="shared" si="99"/>
        <v>0</v>
      </c>
      <c r="DC25" s="16">
        <f t="shared" si="17"/>
        <v>0</v>
      </c>
      <c r="DD25" s="16">
        <f t="shared" si="100"/>
        <v>0</v>
      </c>
      <c r="DE25" s="16">
        <f t="shared" si="101"/>
        <v>0</v>
      </c>
      <c r="DF25" s="69" t="str">
        <f t="shared" si="102"/>
        <v/>
      </c>
      <c r="DG25" s="4">
        <f t="shared" si="103"/>
        <v>46315</v>
      </c>
      <c r="DH25" s="8" t="s">
        <v>27</v>
      </c>
      <c r="DI25" s="16">
        <f t="shared" si="104"/>
        <v>0</v>
      </c>
      <c r="DJ25" s="16">
        <f t="shared" si="105"/>
        <v>0</v>
      </c>
      <c r="DK25" s="16">
        <f t="shared" si="106"/>
        <v>0</v>
      </c>
      <c r="DL25" s="16">
        <f t="shared" si="107"/>
        <v>0</v>
      </c>
      <c r="DM25" s="16">
        <f t="shared" si="18"/>
        <v>8</v>
      </c>
      <c r="DN25" s="16">
        <f t="shared" si="108"/>
        <v>0</v>
      </c>
      <c r="DO25" s="16">
        <f t="shared" si="19"/>
        <v>0</v>
      </c>
      <c r="DP25" s="16">
        <f t="shared" si="109"/>
        <v>8</v>
      </c>
      <c r="DQ25" s="16">
        <f t="shared" si="110"/>
        <v>8</v>
      </c>
      <c r="DR25" s="69" t="str">
        <f t="shared" si="111"/>
        <v/>
      </c>
      <c r="DS25" s="4">
        <f t="shared" si="112"/>
        <v>46346</v>
      </c>
      <c r="DT25" s="8" t="s">
        <v>27</v>
      </c>
      <c r="DU25" s="16">
        <f t="shared" si="113"/>
        <v>0</v>
      </c>
      <c r="DV25" s="16">
        <f t="shared" si="114"/>
        <v>0</v>
      </c>
      <c r="DW25" s="16">
        <f t="shared" si="115"/>
        <v>0</v>
      </c>
      <c r="DX25" s="16">
        <f t="shared" si="116"/>
        <v>0</v>
      </c>
      <c r="DY25" s="16">
        <f t="shared" si="20"/>
        <v>4</v>
      </c>
      <c r="DZ25" s="16">
        <f t="shared" si="117"/>
        <v>0</v>
      </c>
      <c r="EA25" s="16">
        <f t="shared" si="21"/>
        <v>0</v>
      </c>
      <c r="EB25" s="16">
        <f t="shared" si="118"/>
        <v>4</v>
      </c>
      <c r="EC25" s="16">
        <f t="shared" si="119"/>
        <v>4</v>
      </c>
      <c r="ED25" s="69" t="str">
        <f t="shared" si="120"/>
        <v/>
      </c>
      <c r="EE25" s="4">
        <f t="shared" si="121"/>
        <v>46376</v>
      </c>
      <c r="EF25" s="8"/>
      <c r="EG25" s="16">
        <f t="shared" si="122"/>
        <v>0</v>
      </c>
      <c r="EH25" s="16">
        <f t="shared" si="123"/>
        <v>0</v>
      </c>
      <c r="EI25" s="16">
        <f t="shared" si="124"/>
        <v>0</v>
      </c>
      <c r="EJ25" s="16">
        <f t="shared" si="125"/>
        <v>0</v>
      </c>
      <c r="EK25" s="16">
        <f t="shared" si="22"/>
        <v>0</v>
      </c>
      <c r="EL25" s="16">
        <f t="shared" si="126"/>
        <v>0</v>
      </c>
      <c r="EM25" s="16">
        <f t="shared" si="23"/>
        <v>0</v>
      </c>
      <c r="EN25" s="16">
        <f t="shared" si="127"/>
        <v>0</v>
      </c>
      <c r="EO25" s="16">
        <f t="shared" si="128"/>
        <v>0</v>
      </c>
      <c r="EP25" s="55"/>
    </row>
    <row r="26" spans="1:146" ht="21" customHeight="1" x14ac:dyDescent="0.2">
      <c r="A26" s="55"/>
      <c r="B26" s="69">
        <f t="shared" si="24"/>
        <v>4</v>
      </c>
      <c r="C26" s="4">
        <f t="shared" si="25"/>
        <v>46043</v>
      </c>
      <c r="D26" s="66"/>
      <c r="E26" s="2">
        <f t="shared" si="129"/>
        <v>0</v>
      </c>
      <c r="F26" s="2">
        <f t="shared" si="130"/>
        <v>0</v>
      </c>
      <c r="G26" s="2">
        <f t="shared" si="131"/>
        <v>0</v>
      </c>
      <c r="H26" s="16">
        <f t="shared" si="26"/>
        <v>0</v>
      </c>
      <c r="I26" s="16">
        <f t="shared" si="27"/>
        <v>0</v>
      </c>
      <c r="J26" s="16">
        <f t="shared" si="28"/>
        <v>0</v>
      </c>
      <c r="K26" s="16">
        <f t="shared" si="0"/>
        <v>0</v>
      </c>
      <c r="L26" s="16">
        <f t="shared" si="29"/>
        <v>0</v>
      </c>
      <c r="M26" s="16">
        <f t="shared" si="30"/>
        <v>8</v>
      </c>
      <c r="N26" s="69" t="str">
        <f t="shared" si="31"/>
        <v/>
      </c>
      <c r="O26" s="4">
        <f t="shared" si="32"/>
        <v>46074</v>
      </c>
      <c r="P26" s="8"/>
      <c r="Q26" s="16">
        <f t="shared" si="33"/>
        <v>0</v>
      </c>
      <c r="R26" s="16">
        <f t="shared" si="34"/>
        <v>0</v>
      </c>
      <c r="S26" s="16">
        <f t="shared" si="35"/>
        <v>0</v>
      </c>
      <c r="T26" s="16">
        <f t="shared" si="1"/>
        <v>0</v>
      </c>
      <c r="U26" s="16">
        <f t="shared" si="2"/>
        <v>0</v>
      </c>
      <c r="V26" s="16">
        <f t="shared" si="3"/>
        <v>0</v>
      </c>
      <c r="W26" s="16">
        <f t="shared" si="4"/>
        <v>0</v>
      </c>
      <c r="X26" s="16">
        <f t="shared" si="36"/>
        <v>0</v>
      </c>
      <c r="Y26" s="16">
        <f t="shared" si="37"/>
        <v>0</v>
      </c>
      <c r="Z26" s="69" t="str">
        <f t="shared" si="38"/>
        <v/>
      </c>
      <c r="AA26" s="4">
        <f t="shared" si="39"/>
        <v>46102</v>
      </c>
      <c r="AB26" s="8"/>
      <c r="AC26" s="16">
        <f t="shared" si="40"/>
        <v>0</v>
      </c>
      <c r="AD26" s="16">
        <f t="shared" si="41"/>
        <v>0</v>
      </c>
      <c r="AE26" s="16">
        <f t="shared" si="42"/>
        <v>0</v>
      </c>
      <c r="AF26" s="16">
        <f t="shared" si="43"/>
        <v>0</v>
      </c>
      <c r="AG26" s="16">
        <f t="shared" si="5"/>
        <v>0</v>
      </c>
      <c r="AH26" s="16">
        <f t="shared" si="44"/>
        <v>0</v>
      </c>
      <c r="AI26" s="16">
        <f t="shared" si="6"/>
        <v>0</v>
      </c>
      <c r="AJ26" s="16">
        <f t="shared" si="45"/>
        <v>0</v>
      </c>
      <c r="AK26" s="16">
        <f t="shared" si="46"/>
        <v>0</v>
      </c>
      <c r="AL26" s="69" t="str">
        <f t="shared" si="47"/>
        <v/>
      </c>
      <c r="AM26" s="4">
        <f t="shared" si="48"/>
        <v>46133</v>
      </c>
      <c r="AN26" s="8"/>
      <c r="AO26" s="16">
        <f t="shared" si="49"/>
        <v>0</v>
      </c>
      <c r="AP26" s="16">
        <f t="shared" si="50"/>
        <v>0</v>
      </c>
      <c r="AQ26" s="16">
        <f t="shared" si="51"/>
        <v>0</v>
      </c>
      <c r="AR26" s="16">
        <f t="shared" si="52"/>
        <v>0</v>
      </c>
      <c r="AS26" s="16">
        <f t="shared" si="7"/>
        <v>0</v>
      </c>
      <c r="AT26" s="16">
        <f t="shared" si="53"/>
        <v>0</v>
      </c>
      <c r="AU26" s="16">
        <f t="shared" si="8"/>
        <v>0</v>
      </c>
      <c r="AV26" s="16">
        <f t="shared" si="54"/>
        <v>0</v>
      </c>
      <c r="AW26" s="16">
        <f t="shared" si="55"/>
        <v>8</v>
      </c>
      <c r="AX26" s="69" t="str">
        <f t="shared" si="56"/>
        <v/>
      </c>
      <c r="AY26" s="4">
        <f t="shared" si="57"/>
        <v>46163</v>
      </c>
      <c r="AZ26" s="8"/>
      <c r="BA26" s="16">
        <f t="shared" si="58"/>
        <v>0</v>
      </c>
      <c r="BB26" s="16">
        <f t="shared" si="59"/>
        <v>0</v>
      </c>
      <c r="BC26" s="16">
        <f t="shared" si="60"/>
        <v>0</v>
      </c>
      <c r="BD26" s="16">
        <f t="shared" si="61"/>
        <v>0</v>
      </c>
      <c r="BE26" s="16">
        <f t="shared" si="9"/>
        <v>0</v>
      </c>
      <c r="BF26" s="16">
        <f t="shared" si="62"/>
        <v>0</v>
      </c>
      <c r="BG26" s="16">
        <f t="shared" si="63"/>
        <v>0</v>
      </c>
      <c r="BH26" s="16">
        <f t="shared" si="64"/>
        <v>0</v>
      </c>
      <c r="BI26" s="16">
        <f t="shared" si="65"/>
        <v>8</v>
      </c>
      <c r="BJ26" s="69" t="str">
        <f t="shared" si="66"/>
        <v/>
      </c>
      <c r="BK26" s="4">
        <f t="shared" si="67"/>
        <v>46194</v>
      </c>
      <c r="BL26" s="8"/>
      <c r="BM26" s="16">
        <f t="shared" si="68"/>
        <v>0</v>
      </c>
      <c r="BN26" s="16">
        <f t="shared" si="69"/>
        <v>0</v>
      </c>
      <c r="BO26" s="16">
        <f t="shared" si="70"/>
        <v>0</v>
      </c>
      <c r="BP26" s="16">
        <f t="shared" si="71"/>
        <v>0</v>
      </c>
      <c r="BQ26" s="16">
        <f t="shared" si="10"/>
        <v>0</v>
      </c>
      <c r="BR26" s="16">
        <f t="shared" si="72"/>
        <v>0</v>
      </c>
      <c r="BS26" s="16">
        <f t="shared" si="11"/>
        <v>0</v>
      </c>
      <c r="BT26" s="16">
        <f t="shared" si="73"/>
        <v>0</v>
      </c>
      <c r="BU26" s="16">
        <f t="shared" si="74"/>
        <v>0</v>
      </c>
      <c r="BV26" s="69" t="str">
        <f t="shared" si="75"/>
        <v/>
      </c>
      <c r="BW26" s="4">
        <f t="shared" si="76"/>
        <v>46224</v>
      </c>
      <c r="BX26" s="8"/>
      <c r="BY26" s="16">
        <f t="shared" si="77"/>
        <v>0</v>
      </c>
      <c r="BZ26" s="16">
        <f t="shared" si="78"/>
        <v>0</v>
      </c>
      <c r="CA26" s="16">
        <f t="shared" si="79"/>
        <v>0</v>
      </c>
      <c r="CB26" s="16">
        <f t="shared" si="80"/>
        <v>0</v>
      </c>
      <c r="CC26" s="16">
        <f t="shared" si="12"/>
        <v>0</v>
      </c>
      <c r="CD26" s="16">
        <f t="shared" si="81"/>
        <v>0</v>
      </c>
      <c r="CE26" s="16">
        <f t="shared" si="13"/>
        <v>0</v>
      </c>
      <c r="CF26" s="16">
        <f t="shared" si="82"/>
        <v>0</v>
      </c>
      <c r="CG26" s="16">
        <f t="shared" si="83"/>
        <v>8</v>
      </c>
      <c r="CH26" s="69" t="str">
        <f t="shared" si="84"/>
        <v/>
      </c>
      <c r="CI26" s="4">
        <f t="shared" si="85"/>
        <v>46255</v>
      </c>
      <c r="CJ26" s="8"/>
      <c r="CK26" s="16">
        <f t="shared" si="86"/>
        <v>0</v>
      </c>
      <c r="CL26" s="16">
        <f t="shared" si="87"/>
        <v>0</v>
      </c>
      <c r="CM26" s="16">
        <f t="shared" si="88"/>
        <v>0</v>
      </c>
      <c r="CN26" s="16">
        <f t="shared" si="89"/>
        <v>0</v>
      </c>
      <c r="CO26" s="16">
        <f t="shared" si="14"/>
        <v>0</v>
      </c>
      <c r="CP26" s="16">
        <f t="shared" si="90"/>
        <v>0</v>
      </c>
      <c r="CQ26" s="16">
        <f t="shared" si="15"/>
        <v>0</v>
      </c>
      <c r="CR26" s="16">
        <f t="shared" si="91"/>
        <v>0</v>
      </c>
      <c r="CS26" s="16">
        <f t="shared" si="92"/>
        <v>4</v>
      </c>
      <c r="CT26" s="69" t="str">
        <f t="shared" si="93"/>
        <v/>
      </c>
      <c r="CU26" s="4">
        <f t="shared" si="94"/>
        <v>46286</v>
      </c>
      <c r="CV26" s="8"/>
      <c r="CW26" s="16">
        <f t="shared" si="95"/>
        <v>0</v>
      </c>
      <c r="CX26" s="16">
        <f t="shared" si="96"/>
        <v>0</v>
      </c>
      <c r="CY26" s="16">
        <f t="shared" si="97"/>
        <v>0</v>
      </c>
      <c r="CZ26" s="16">
        <f t="shared" si="98"/>
        <v>0</v>
      </c>
      <c r="DA26" s="16">
        <f t="shared" si="16"/>
        <v>0</v>
      </c>
      <c r="DB26" s="16">
        <f t="shared" si="99"/>
        <v>0</v>
      </c>
      <c r="DC26" s="16">
        <f t="shared" si="17"/>
        <v>0</v>
      </c>
      <c r="DD26" s="16">
        <f t="shared" si="100"/>
        <v>0</v>
      </c>
      <c r="DE26" s="16">
        <f t="shared" si="101"/>
        <v>7</v>
      </c>
      <c r="DF26" s="69">
        <f t="shared" si="102"/>
        <v>43</v>
      </c>
      <c r="DG26" s="4">
        <f t="shared" si="103"/>
        <v>46316</v>
      </c>
      <c r="DH26" s="8" t="s">
        <v>27</v>
      </c>
      <c r="DI26" s="16">
        <f t="shared" si="104"/>
        <v>0</v>
      </c>
      <c r="DJ26" s="16">
        <f t="shared" si="105"/>
        <v>0</v>
      </c>
      <c r="DK26" s="16">
        <f t="shared" si="106"/>
        <v>0</v>
      </c>
      <c r="DL26" s="16">
        <f t="shared" si="107"/>
        <v>0</v>
      </c>
      <c r="DM26" s="16">
        <f t="shared" si="18"/>
        <v>8</v>
      </c>
      <c r="DN26" s="16">
        <f t="shared" si="108"/>
        <v>0</v>
      </c>
      <c r="DO26" s="16">
        <f t="shared" si="19"/>
        <v>0</v>
      </c>
      <c r="DP26" s="16">
        <f t="shared" si="109"/>
        <v>8</v>
      </c>
      <c r="DQ26" s="16">
        <f t="shared" si="110"/>
        <v>8</v>
      </c>
      <c r="DR26" s="69" t="str">
        <f t="shared" si="111"/>
        <v/>
      </c>
      <c r="DS26" s="4">
        <f t="shared" si="112"/>
        <v>46347</v>
      </c>
      <c r="DT26" s="8"/>
      <c r="DU26" s="16">
        <f t="shared" si="113"/>
        <v>0</v>
      </c>
      <c r="DV26" s="16">
        <f t="shared" si="114"/>
        <v>0</v>
      </c>
      <c r="DW26" s="16">
        <f t="shared" si="115"/>
        <v>0</v>
      </c>
      <c r="DX26" s="16">
        <f t="shared" si="116"/>
        <v>0</v>
      </c>
      <c r="DY26" s="16">
        <f t="shared" si="20"/>
        <v>0</v>
      </c>
      <c r="DZ26" s="16">
        <f t="shared" si="117"/>
        <v>0</v>
      </c>
      <c r="EA26" s="16">
        <f t="shared" si="21"/>
        <v>0</v>
      </c>
      <c r="EB26" s="16">
        <f t="shared" si="118"/>
        <v>0</v>
      </c>
      <c r="EC26" s="16">
        <f t="shared" si="119"/>
        <v>0</v>
      </c>
      <c r="ED26" s="69" t="str">
        <f t="shared" si="120"/>
        <v/>
      </c>
      <c r="EE26" s="4">
        <f t="shared" si="121"/>
        <v>46377</v>
      </c>
      <c r="EF26" s="8"/>
      <c r="EG26" s="16">
        <f t="shared" si="122"/>
        <v>0</v>
      </c>
      <c r="EH26" s="16">
        <f t="shared" si="123"/>
        <v>0</v>
      </c>
      <c r="EI26" s="16">
        <f t="shared" si="124"/>
        <v>0</v>
      </c>
      <c r="EJ26" s="16">
        <f t="shared" si="125"/>
        <v>0</v>
      </c>
      <c r="EK26" s="16">
        <f t="shared" si="22"/>
        <v>0</v>
      </c>
      <c r="EL26" s="16">
        <f t="shared" si="126"/>
        <v>0</v>
      </c>
      <c r="EM26" s="16">
        <f t="shared" si="23"/>
        <v>0</v>
      </c>
      <c r="EN26" s="16">
        <f t="shared" si="127"/>
        <v>0</v>
      </c>
      <c r="EO26" s="16">
        <f t="shared" si="128"/>
        <v>7</v>
      </c>
      <c r="EP26" s="55"/>
    </row>
    <row r="27" spans="1:146" ht="21" customHeight="1" x14ac:dyDescent="0.2">
      <c r="A27" s="55"/>
      <c r="B27" s="69" t="str">
        <f t="shared" si="24"/>
        <v/>
      </c>
      <c r="C27" s="4">
        <f t="shared" si="25"/>
        <v>46044</v>
      </c>
      <c r="D27" s="66"/>
      <c r="E27" s="2">
        <f t="shared" si="129"/>
        <v>0</v>
      </c>
      <c r="F27" s="2">
        <f t="shared" si="130"/>
        <v>0</v>
      </c>
      <c r="G27" s="2">
        <f t="shared" si="131"/>
        <v>0</v>
      </c>
      <c r="H27" s="16">
        <f t="shared" si="26"/>
        <v>0</v>
      </c>
      <c r="I27" s="16">
        <f t="shared" si="27"/>
        <v>0</v>
      </c>
      <c r="J27" s="16">
        <f t="shared" si="28"/>
        <v>0</v>
      </c>
      <c r="K27" s="16">
        <f t="shared" si="0"/>
        <v>0</v>
      </c>
      <c r="L27" s="16">
        <f t="shared" si="29"/>
        <v>0</v>
      </c>
      <c r="M27" s="16">
        <f t="shared" si="30"/>
        <v>8</v>
      </c>
      <c r="N27" s="69" t="str">
        <f t="shared" si="31"/>
        <v/>
      </c>
      <c r="O27" s="4">
        <f t="shared" si="32"/>
        <v>46075</v>
      </c>
      <c r="P27" s="8"/>
      <c r="Q27" s="16">
        <f t="shared" si="33"/>
        <v>0</v>
      </c>
      <c r="R27" s="16">
        <f t="shared" si="34"/>
        <v>0</v>
      </c>
      <c r="S27" s="16">
        <f t="shared" si="35"/>
        <v>0</v>
      </c>
      <c r="T27" s="16">
        <f t="shared" si="1"/>
        <v>0</v>
      </c>
      <c r="U27" s="16">
        <f t="shared" si="2"/>
        <v>0</v>
      </c>
      <c r="V27" s="16">
        <f t="shared" si="3"/>
        <v>0</v>
      </c>
      <c r="W27" s="16">
        <f t="shared" si="4"/>
        <v>0</v>
      </c>
      <c r="X27" s="16">
        <f t="shared" si="36"/>
        <v>0</v>
      </c>
      <c r="Y27" s="16">
        <f t="shared" si="37"/>
        <v>0</v>
      </c>
      <c r="Z27" s="69" t="str">
        <f t="shared" si="38"/>
        <v/>
      </c>
      <c r="AA27" s="4">
        <f t="shared" si="39"/>
        <v>46103</v>
      </c>
      <c r="AB27" s="8"/>
      <c r="AC27" s="16">
        <f t="shared" si="40"/>
        <v>0</v>
      </c>
      <c r="AD27" s="16">
        <f t="shared" si="41"/>
        <v>0</v>
      </c>
      <c r="AE27" s="16">
        <f t="shared" si="42"/>
        <v>0</v>
      </c>
      <c r="AF27" s="16">
        <f t="shared" si="43"/>
        <v>0</v>
      </c>
      <c r="AG27" s="16">
        <f t="shared" si="5"/>
        <v>0</v>
      </c>
      <c r="AH27" s="16">
        <f t="shared" si="44"/>
        <v>0</v>
      </c>
      <c r="AI27" s="16">
        <f t="shared" si="6"/>
        <v>0</v>
      </c>
      <c r="AJ27" s="16">
        <f t="shared" si="45"/>
        <v>0</v>
      </c>
      <c r="AK27" s="16">
        <f t="shared" si="46"/>
        <v>0</v>
      </c>
      <c r="AL27" s="69">
        <f t="shared" si="47"/>
        <v>17</v>
      </c>
      <c r="AM27" s="4">
        <f t="shared" si="48"/>
        <v>46134</v>
      </c>
      <c r="AN27" s="8"/>
      <c r="AO27" s="16">
        <f t="shared" si="49"/>
        <v>0</v>
      </c>
      <c r="AP27" s="16">
        <f t="shared" si="50"/>
        <v>0</v>
      </c>
      <c r="AQ27" s="16">
        <f t="shared" si="51"/>
        <v>0</v>
      </c>
      <c r="AR27" s="16">
        <f t="shared" si="52"/>
        <v>0</v>
      </c>
      <c r="AS27" s="16">
        <f t="shared" si="7"/>
        <v>0</v>
      </c>
      <c r="AT27" s="16">
        <f t="shared" si="53"/>
        <v>0</v>
      </c>
      <c r="AU27" s="16">
        <f t="shared" si="8"/>
        <v>0</v>
      </c>
      <c r="AV27" s="16">
        <f t="shared" si="54"/>
        <v>0</v>
      </c>
      <c r="AW27" s="16">
        <f t="shared" si="55"/>
        <v>8</v>
      </c>
      <c r="AX27" s="69" t="str">
        <f t="shared" si="56"/>
        <v/>
      </c>
      <c r="AY27" s="4">
        <f t="shared" si="57"/>
        <v>46164</v>
      </c>
      <c r="AZ27" s="8"/>
      <c r="BA27" s="16">
        <f t="shared" si="58"/>
        <v>0</v>
      </c>
      <c r="BB27" s="16">
        <f t="shared" si="59"/>
        <v>0</v>
      </c>
      <c r="BC27" s="16">
        <f t="shared" si="60"/>
        <v>0</v>
      </c>
      <c r="BD27" s="16">
        <f t="shared" si="61"/>
        <v>0</v>
      </c>
      <c r="BE27" s="16">
        <f t="shared" si="9"/>
        <v>0</v>
      </c>
      <c r="BF27" s="16">
        <f t="shared" si="62"/>
        <v>0</v>
      </c>
      <c r="BG27" s="16">
        <f t="shared" si="63"/>
        <v>0</v>
      </c>
      <c r="BH27" s="16">
        <f t="shared" si="64"/>
        <v>0</v>
      </c>
      <c r="BI27" s="16">
        <f t="shared" si="65"/>
        <v>4</v>
      </c>
      <c r="BJ27" s="69" t="str">
        <f t="shared" si="66"/>
        <v/>
      </c>
      <c r="BK27" s="4">
        <f t="shared" si="67"/>
        <v>46195</v>
      </c>
      <c r="BL27" s="8"/>
      <c r="BM27" s="16">
        <f t="shared" si="68"/>
        <v>0</v>
      </c>
      <c r="BN27" s="16">
        <f t="shared" si="69"/>
        <v>0</v>
      </c>
      <c r="BO27" s="16">
        <f t="shared" si="70"/>
        <v>0</v>
      </c>
      <c r="BP27" s="16">
        <f t="shared" si="71"/>
        <v>0</v>
      </c>
      <c r="BQ27" s="16">
        <f t="shared" si="10"/>
        <v>0</v>
      </c>
      <c r="BR27" s="16">
        <f t="shared" si="72"/>
        <v>0</v>
      </c>
      <c r="BS27" s="16">
        <f t="shared" si="11"/>
        <v>0</v>
      </c>
      <c r="BT27" s="16">
        <f t="shared" si="73"/>
        <v>0</v>
      </c>
      <c r="BU27" s="16">
        <f t="shared" si="74"/>
        <v>7</v>
      </c>
      <c r="BV27" s="69">
        <f t="shared" si="75"/>
        <v>30</v>
      </c>
      <c r="BW27" s="4">
        <f t="shared" si="76"/>
        <v>46225</v>
      </c>
      <c r="BX27" s="8"/>
      <c r="BY27" s="16">
        <f t="shared" si="77"/>
        <v>0</v>
      </c>
      <c r="BZ27" s="16">
        <f t="shared" si="78"/>
        <v>0</v>
      </c>
      <c r="CA27" s="16">
        <f t="shared" si="79"/>
        <v>0</v>
      </c>
      <c r="CB27" s="16">
        <f t="shared" si="80"/>
        <v>0</v>
      </c>
      <c r="CC27" s="16">
        <f t="shared" si="12"/>
        <v>0</v>
      </c>
      <c r="CD27" s="16">
        <f t="shared" si="81"/>
        <v>0</v>
      </c>
      <c r="CE27" s="16">
        <f t="shared" si="13"/>
        <v>0</v>
      </c>
      <c r="CF27" s="16">
        <f t="shared" si="82"/>
        <v>0</v>
      </c>
      <c r="CG27" s="16">
        <f t="shared" si="83"/>
        <v>8</v>
      </c>
      <c r="CH27" s="69" t="str">
        <f t="shared" si="84"/>
        <v/>
      </c>
      <c r="CI27" s="4">
        <f t="shared" si="85"/>
        <v>46256</v>
      </c>
      <c r="CJ27" s="8"/>
      <c r="CK27" s="16">
        <f t="shared" si="86"/>
        <v>0</v>
      </c>
      <c r="CL27" s="16">
        <f t="shared" si="87"/>
        <v>0</v>
      </c>
      <c r="CM27" s="16">
        <f t="shared" si="88"/>
        <v>0</v>
      </c>
      <c r="CN27" s="16">
        <f t="shared" si="89"/>
        <v>0</v>
      </c>
      <c r="CO27" s="16">
        <f t="shared" si="14"/>
        <v>0</v>
      </c>
      <c r="CP27" s="16">
        <f t="shared" si="90"/>
        <v>0</v>
      </c>
      <c r="CQ27" s="16">
        <f t="shared" si="15"/>
        <v>0</v>
      </c>
      <c r="CR27" s="16">
        <f t="shared" si="91"/>
        <v>0</v>
      </c>
      <c r="CS27" s="16">
        <f t="shared" si="92"/>
        <v>0</v>
      </c>
      <c r="CT27" s="69" t="str">
        <f t="shared" si="93"/>
        <v/>
      </c>
      <c r="CU27" s="4">
        <f t="shared" si="94"/>
        <v>46287</v>
      </c>
      <c r="CV27" s="8"/>
      <c r="CW27" s="16">
        <f t="shared" si="95"/>
        <v>0</v>
      </c>
      <c r="CX27" s="16">
        <f t="shared" si="96"/>
        <v>0</v>
      </c>
      <c r="CY27" s="16">
        <f t="shared" si="97"/>
        <v>0</v>
      </c>
      <c r="CZ27" s="16">
        <f t="shared" si="98"/>
        <v>0</v>
      </c>
      <c r="DA27" s="16">
        <f t="shared" si="16"/>
        <v>0</v>
      </c>
      <c r="DB27" s="16">
        <f t="shared" si="99"/>
        <v>0</v>
      </c>
      <c r="DC27" s="16">
        <f t="shared" si="17"/>
        <v>0</v>
      </c>
      <c r="DD27" s="16">
        <f t="shared" si="100"/>
        <v>0</v>
      </c>
      <c r="DE27" s="16">
        <f t="shared" si="101"/>
        <v>8</v>
      </c>
      <c r="DF27" s="69" t="str">
        <f t="shared" si="102"/>
        <v/>
      </c>
      <c r="DG27" s="4">
        <f t="shared" si="103"/>
        <v>46317</v>
      </c>
      <c r="DH27" s="8" t="s">
        <v>27</v>
      </c>
      <c r="DI27" s="16">
        <f t="shared" si="104"/>
        <v>0</v>
      </c>
      <c r="DJ27" s="16">
        <f t="shared" si="105"/>
        <v>0</v>
      </c>
      <c r="DK27" s="16">
        <f t="shared" si="106"/>
        <v>0</v>
      </c>
      <c r="DL27" s="16">
        <f t="shared" si="107"/>
        <v>0</v>
      </c>
      <c r="DM27" s="16">
        <f t="shared" si="18"/>
        <v>8</v>
      </c>
      <c r="DN27" s="16">
        <f t="shared" si="108"/>
        <v>0</v>
      </c>
      <c r="DO27" s="16">
        <f t="shared" si="19"/>
        <v>0</v>
      </c>
      <c r="DP27" s="16">
        <f t="shared" si="109"/>
        <v>8</v>
      </c>
      <c r="DQ27" s="16">
        <f t="shared" si="110"/>
        <v>8</v>
      </c>
      <c r="DR27" s="69" t="str">
        <f t="shared" si="111"/>
        <v/>
      </c>
      <c r="DS27" s="4">
        <f t="shared" si="112"/>
        <v>46348</v>
      </c>
      <c r="DT27" s="8"/>
      <c r="DU27" s="16">
        <f t="shared" si="113"/>
        <v>0</v>
      </c>
      <c r="DV27" s="16">
        <f t="shared" si="114"/>
        <v>0</v>
      </c>
      <c r="DW27" s="16">
        <f t="shared" si="115"/>
        <v>0</v>
      </c>
      <c r="DX27" s="16">
        <f t="shared" si="116"/>
        <v>0</v>
      </c>
      <c r="DY27" s="16">
        <f t="shared" si="20"/>
        <v>0</v>
      </c>
      <c r="DZ27" s="16">
        <f t="shared" si="117"/>
        <v>0</v>
      </c>
      <c r="EA27" s="16">
        <f t="shared" si="21"/>
        <v>0</v>
      </c>
      <c r="EB27" s="16">
        <f t="shared" si="118"/>
        <v>0</v>
      </c>
      <c r="EC27" s="16">
        <f t="shared" si="119"/>
        <v>0</v>
      </c>
      <c r="ED27" s="69" t="str">
        <f t="shared" si="120"/>
        <v/>
      </c>
      <c r="EE27" s="4">
        <f t="shared" si="121"/>
        <v>46378</v>
      </c>
      <c r="EF27" s="8"/>
      <c r="EG27" s="16">
        <f t="shared" si="122"/>
        <v>0</v>
      </c>
      <c r="EH27" s="16">
        <f t="shared" si="123"/>
        <v>0</v>
      </c>
      <c r="EI27" s="16">
        <f t="shared" si="124"/>
        <v>0</v>
      </c>
      <c r="EJ27" s="16">
        <f t="shared" si="125"/>
        <v>0</v>
      </c>
      <c r="EK27" s="16">
        <f t="shared" si="22"/>
        <v>0</v>
      </c>
      <c r="EL27" s="16">
        <f t="shared" si="126"/>
        <v>0</v>
      </c>
      <c r="EM27" s="16">
        <f t="shared" si="23"/>
        <v>0</v>
      </c>
      <c r="EN27" s="16">
        <f t="shared" si="127"/>
        <v>0</v>
      </c>
      <c r="EO27" s="16">
        <f t="shared" si="128"/>
        <v>8</v>
      </c>
      <c r="EP27" s="55"/>
    </row>
    <row r="28" spans="1:146" ht="21" customHeight="1" x14ac:dyDescent="0.2">
      <c r="A28" s="55"/>
      <c r="B28" s="69" t="str">
        <f t="shared" si="24"/>
        <v/>
      </c>
      <c r="C28" s="4">
        <f t="shared" si="25"/>
        <v>46045</v>
      </c>
      <c r="D28" s="66"/>
      <c r="E28" s="2">
        <f t="shared" si="129"/>
        <v>0</v>
      </c>
      <c r="F28" s="2">
        <f t="shared" si="130"/>
        <v>0</v>
      </c>
      <c r="G28" s="2">
        <f t="shared" si="131"/>
        <v>0</v>
      </c>
      <c r="H28" s="16">
        <f t="shared" si="26"/>
        <v>0</v>
      </c>
      <c r="I28" s="16">
        <f t="shared" si="27"/>
        <v>0</v>
      </c>
      <c r="J28" s="16">
        <f t="shared" si="28"/>
        <v>0</v>
      </c>
      <c r="K28" s="16">
        <f t="shared" si="0"/>
        <v>0</v>
      </c>
      <c r="L28" s="16">
        <f t="shared" si="29"/>
        <v>0</v>
      </c>
      <c r="M28" s="16">
        <f t="shared" si="30"/>
        <v>4</v>
      </c>
      <c r="N28" s="69" t="str">
        <f t="shared" si="31"/>
        <v/>
      </c>
      <c r="O28" s="4">
        <f t="shared" si="32"/>
        <v>46076</v>
      </c>
      <c r="P28" s="8"/>
      <c r="Q28" s="16">
        <f t="shared" si="33"/>
        <v>0</v>
      </c>
      <c r="R28" s="16">
        <f t="shared" si="34"/>
        <v>0</v>
      </c>
      <c r="S28" s="16">
        <f t="shared" si="35"/>
        <v>0</v>
      </c>
      <c r="T28" s="16">
        <f t="shared" si="1"/>
        <v>0</v>
      </c>
      <c r="U28" s="16">
        <f t="shared" si="2"/>
        <v>0</v>
      </c>
      <c r="V28" s="16">
        <f t="shared" si="3"/>
        <v>0</v>
      </c>
      <c r="W28" s="16">
        <f t="shared" si="4"/>
        <v>0</v>
      </c>
      <c r="X28" s="16">
        <f t="shared" si="36"/>
        <v>0</v>
      </c>
      <c r="Y28" s="16">
        <f t="shared" si="37"/>
        <v>7</v>
      </c>
      <c r="Z28" s="69" t="str">
        <f t="shared" si="38"/>
        <v/>
      </c>
      <c r="AA28" s="4">
        <f t="shared" si="39"/>
        <v>46104</v>
      </c>
      <c r="AB28" s="8"/>
      <c r="AC28" s="16">
        <f t="shared" si="40"/>
        <v>0</v>
      </c>
      <c r="AD28" s="16">
        <f t="shared" si="41"/>
        <v>0</v>
      </c>
      <c r="AE28" s="16">
        <f t="shared" si="42"/>
        <v>0</v>
      </c>
      <c r="AF28" s="16">
        <f>IF(AB28="E",AJ28,0)</f>
        <v>0</v>
      </c>
      <c r="AG28" s="16">
        <f>IF(AB28="F",AJ28,0)</f>
        <v>0</v>
      </c>
      <c r="AH28" s="16">
        <f>IF(AB28="C",AJ28,0)</f>
        <v>0</v>
      </c>
      <c r="AI28" s="16">
        <f>IF(AB28="SE",AK28,0)</f>
        <v>0</v>
      </c>
      <c r="AJ28" s="16">
        <f t="shared" si="45"/>
        <v>0</v>
      </c>
      <c r="AK28" s="16">
        <f t="shared" si="46"/>
        <v>7</v>
      </c>
      <c r="AL28" s="69" t="str">
        <f t="shared" si="47"/>
        <v/>
      </c>
      <c r="AM28" s="4">
        <f t="shared" si="48"/>
        <v>46135</v>
      </c>
      <c r="AN28" s="8"/>
      <c r="AO28" s="16">
        <f t="shared" si="49"/>
        <v>0</v>
      </c>
      <c r="AP28" s="16">
        <f t="shared" si="50"/>
        <v>0</v>
      </c>
      <c r="AQ28" s="16">
        <f t="shared" si="51"/>
        <v>0</v>
      </c>
      <c r="AR28" s="16">
        <f t="shared" si="52"/>
        <v>0</v>
      </c>
      <c r="AS28" s="16">
        <f t="shared" si="7"/>
        <v>0</v>
      </c>
      <c r="AT28" s="16">
        <f t="shared" si="53"/>
        <v>0</v>
      </c>
      <c r="AU28" s="16">
        <f t="shared" si="8"/>
        <v>0</v>
      </c>
      <c r="AV28" s="16">
        <f t="shared" si="54"/>
        <v>0</v>
      </c>
      <c r="AW28" s="16">
        <f t="shared" si="55"/>
        <v>8</v>
      </c>
      <c r="AX28" s="69" t="str">
        <f t="shared" si="56"/>
        <v/>
      </c>
      <c r="AY28" s="4">
        <f t="shared" si="57"/>
        <v>46165</v>
      </c>
      <c r="AZ28" s="8"/>
      <c r="BA28" s="16">
        <f t="shared" si="58"/>
        <v>0</v>
      </c>
      <c r="BB28" s="16">
        <f t="shared" si="59"/>
        <v>0</v>
      </c>
      <c r="BC28" s="16">
        <f t="shared" si="60"/>
        <v>0</v>
      </c>
      <c r="BD28" s="16">
        <f t="shared" si="61"/>
        <v>0</v>
      </c>
      <c r="BE28" s="16">
        <f t="shared" si="9"/>
        <v>0</v>
      </c>
      <c r="BF28" s="16">
        <f t="shared" si="62"/>
        <v>0</v>
      </c>
      <c r="BG28" s="16">
        <f t="shared" si="63"/>
        <v>0</v>
      </c>
      <c r="BH28" s="16">
        <f t="shared" si="64"/>
        <v>0</v>
      </c>
      <c r="BI28" s="16">
        <f t="shared" si="65"/>
        <v>0</v>
      </c>
      <c r="BJ28" s="69" t="str">
        <f t="shared" si="66"/>
        <v/>
      </c>
      <c r="BK28" s="4">
        <f t="shared" si="67"/>
        <v>46196</v>
      </c>
      <c r="BL28" s="8"/>
      <c r="BM28" s="16">
        <f t="shared" si="68"/>
        <v>0</v>
      </c>
      <c r="BN28" s="16">
        <f t="shared" si="69"/>
        <v>0</v>
      </c>
      <c r="BO28" s="16">
        <f t="shared" si="70"/>
        <v>0</v>
      </c>
      <c r="BP28" s="16">
        <f t="shared" si="71"/>
        <v>0</v>
      </c>
      <c r="BQ28" s="16">
        <f t="shared" si="10"/>
        <v>0</v>
      </c>
      <c r="BR28" s="16">
        <f t="shared" si="72"/>
        <v>0</v>
      </c>
      <c r="BS28" s="16">
        <f t="shared" si="11"/>
        <v>0</v>
      </c>
      <c r="BT28" s="16">
        <f t="shared" si="73"/>
        <v>0</v>
      </c>
      <c r="BU28" s="16">
        <f t="shared" si="74"/>
        <v>8</v>
      </c>
      <c r="BV28" s="69" t="str">
        <f t="shared" si="75"/>
        <v/>
      </c>
      <c r="BW28" s="4">
        <f t="shared" si="76"/>
        <v>46226</v>
      </c>
      <c r="BX28" s="8"/>
      <c r="BY28" s="16">
        <f t="shared" si="77"/>
        <v>0</v>
      </c>
      <c r="BZ28" s="16">
        <f t="shared" si="78"/>
        <v>0</v>
      </c>
      <c r="CA28" s="16">
        <f t="shared" si="79"/>
        <v>0</v>
      </c>
      <c r="CB28" s="16">
        <f t="shared" si="80"/>
        <v>0</v>
      </c>
      <c r="CC28" s="16">
        <f t="shared" si="12"/>
        <v>0</v>
      </c>
      <c r="CD28" s="16">
        <f t="shared" si="81"/>
        <v>0</v>
      </c>
      <c r="CE28" s="16">
        <f t="shared" si="13"/>
        <v>0</v>
      </c>
      <c r="CF28" s="16">
        <f t="shared" si="82"/>
        <v>0</v>
      </c>
      <c r="CG28" s="16">
        <f t="shared" si="83"/>
        <v>8</v>
      </c>
      <c r="CH28" s="69" t="str">
        <f t="shared" si="84"/>
        <v/>
      </c>
      <c r="CI28" s="4">
        <f t="shared" si="85"/>
        <v>46257</v>
      </c>
      <c r="CJ28" s="8"/>
      <c r="CK28" s="16">
        <f t="shared" si="86"/>
        <v>0</v>
      </c>
      <c r="CL28" s="16">
        <f t="shared" si="87"/>
        <v>0</v>
      </c>
      <c r="CM28" s="16">
        <f t="shared" si="88"/>
        <v>0</v>
      </c>
      <c r="CN28" s="16">
        <f t="shared" si="89"/>
        <v>0</v>
      </c>
      <c r="CO28" s="16">
        <f t="shared" si="14"/>
        <v>0</v>
      </c>
      <c r="CP28" s="16">
        <f t="shared" si="90"/>
        <v>0</v>
      </c>
      <c r="CQ28" s="16">
        <f t="shared" si="15"/>
        <v>0</v>
      </c>
      <c r="CR28" s="16">
        <f t="shared" si="91"/>
        <v>0</v>
      </c>
      <c r="CS28" s="16">
        <f t="shared" si="92"/>
        <v>0</v>
      </c>
      <c r="CT28" s="69">
        <f t="shared" si="93"/>
        <v>39</v>
      </c>
      <c r="CU28" s="4">
        <f t="shared" si="94"/>
        <v>46288</v>
      </c>
      <c r="CV28" s="8"/>
      <c r="CW28" s="16">
        <f t="shared" si="95"/>
        <v>0</v>
      </c>
      <c r="CX28" s="16">
        <f t="shared" si="96"/>
        <v>0</v>
      </c>
      <c r="CY28" s="16">
        <f t="shared" si="97"/>
        <v>0</v>
      </c>
      <c r="CZ28" s="16">
        <f t="shared" si="98"/>
        <v>0</v>
      </c>
      <c r="DA28" s="16">
        <f t="shared" si="16"/>
        <v>0</v>
      </c>
      <c r="DB28" s="16">
        <f t="shared" si="99"/>
        <v>0</v>
      </c>
      <c r="DC28" s="16">
        <f t="shared" si="17"/>
        <v>0</v>
      </c>
      <c r="DD28" s="16">
        <f t="shared" si="100"/>
        <v>0</v>
      </c>
      <c r="DE28" s="16">
        <f t="shared" si="101"/>
        <v>8</v>
      </c>
      <c r="DF28" s="69" t="str">
        <f t="shared" si="102"/>
        <v/>
      </c>
      <c r="DG28" s="4">
        <f t="shared" si="103"/>
        <v>46318</v>
      </c>
      <c r="DH28" s="8" t="s">
        <v>27</v>
      </c>
      <c r="DI28" s="16">
        <f t="shared" si="104"/>
        <v>0</v>
      </c>
      <c r="DJ28" s="16">
        <f t="shared" si="105"/>
        <v>0</v>
      </c>
      <c r="DK28" s="16">
        <f t="shared" si="106"/>
        <v>0</v>
      </c>
      <c r="DL28" s="16">
        <f t="shared" si="107"/>
        <v>0</v>
      </c>
      <c r="DM28" s="16">
        <f t="shared" si="18"/>
        <v>4</v>
      </c>
      <c r="DN28" s="16">
        <f t="shared" si="108"/>
        <v>0</v>
      </c>
      <c r="DO28" s="16">
        <f t="shared" si="19"/>
        <v>0</v>
      </c>
      <c r="DP28" s="16">
        <f t="shared" si="109"/>
        <v>4</v>
      </c>
      <c r="DQ28" s="16">
        <f t="shared" si="110"/>
        <v>4</v>
      </c>
      <c r="DR28" s="69" t="str">
        <f t="shared" si="111"/>
        <v/>
      </c>
      <c r="DS28" s="4">
        <f t="shared" si="112"/>
        <v>46349</v>
      </c>
      <c r="DT28" s="8" t="s">
        <v>27</v>
      </c>
      <c r="DU28" s="16">
        <f t="shared" si="113"/>
        <v>0</v>
      </c>
      <c r="DV28" s="16">
        <f t="shared" si="114"/>
        <v>0</v>
      </c>
      <c r="DW28" s="16">
        <f t="shared" si="115"/>
        <v>0</v>
      </c>
      <c r="DX28" s="16">
        <f t="shared" si="116"/>
        <v>0</v>
      </c>
      <c r="DY28" s="16">
        <f t="shared" si="20"/>
        <v>7</v>
      </c>
      <c r="DZ28" s="16">
        <f t="shared" si="117"/>
        <v>0</v>
      </c>
      <c r="EA28" s="16">
        <f t="shared" si="21"/>
        <v>0</v>
      </c>
      <c r="EB28" s="16">
        <f t="shared" si="118"/>
        <v>7</v>
      </c>
      <c r="EC28" s="16">
        <f t="shared" si="119"/>
        <v>7</v>
      </c>
      <c r="ED28" s="69">
        <f t="shared" si="120"/>
        <v>52</v>
      </c>
      <c r="EE28" s="4">
        <f t="shared" si="121"/>
        <v>46379</v>
      </c>
      <c r="EF28" s="8"/>
      <c r="EG28" s="16">
        <f t="shared" si="122"/>
        <v>0</v>
      </c>
      <c r="EH28" s="16">
        <f t="shared" si="123"/>
        <v>0</v>
      </c>
      <c r="EI28" s="16">
        <f t="shared" si="124"/>
        <v>0</v>
      </c>
      <c r="EJ28" s="16">
        <f t="shared" si="125"/>
        <v>0</v>
      </c>
      <c r="EK28" s="16">
        <f t="shared" si="22"/>
        <v>0</v>
      </c>
      <c r="EL28" s="16">
        <f t="shared" si="126"/>
        <v>0</v>
      </c>
      <c r="EM28" s="16">
        <f t="shared" si="23"/>
        <v>0</v>
      </c>
      <c r="EN28" s="16">
        <f t="shared" si="127"/>
        <v>0</v>
      </c>
      <c r="EO28" s="16">
        <f t="shared" si="128"/>
        <v>8</v>
      </c>
      <c r="EP28" s="55"/>
    </row>
    <row r="29" spans="1:146" ht="21" customHeight="1" x14ac:dyDescent="0.2">
      <c r="A29" s="55"/>
      <c r="B29" s="69" t="str">
        <f t="shared" si="24"/>
        <v/>
      </c>
      <c r="C29" s="4">
        <f t="shared" si="25"/>
        <v>46046</v>
      </c>
      <c r="D29" s="66"/>
      <c r="E29" s="2">
        <f t="shared" si="129"/>
        <v>0</v>
      </c>
      <c r="F29" s="2">
        <f t="shared" si="130"/>
        <v>0</v>
      </c>
      <c r="G29" s="2">
        <f t="shared" si="131"/>
        <v>0</v>
      </c>
      <c r="H29" s="16">
        <f t="shared" si="26"/>
        <v>0</v>
      </c>
      <c r="I29" s="16">
        <f t="shared" si="27"/>
        <v>0</v>
      </c>
      <c r="J29" s="16">
        <f t="shared" si="28"/>
        <v>0</v>
      </c>
      <c r="K29" s="16">
        <f t="shared" si="0"/>
        <v>0</v>
      </c>
      <c r="L29" s="16">
        <f t="shared" si="29"/>
        <v>0</v>
      </c>
      <c r="M29" s="16">
        <f t="shared" si="30"/>
        <v>0</v>
      </c>
      <c r="N29" s="69" t="str">
        <f t="shared" si="31"/>
        <v/>
      </c>
      <c r="O29" s="4">
        <f t="shared" si="32"/>
        <v>46077</v>
      </c>
      <c r="P29" s="8"/>
      <c r="Q29" s="16">
        <f t="shared" si="33"/>
        <v>0</v>
      </c>
      <c r="R29" s="16">
        <f t="shared" si="34"/>
        <v>0</v>
      </c>
      <c r="S29" s="16">
        <f t="shared" si="35"/>
        <v>0</v>
      </c>
      <c r="T29" s="16">
        <f t="shared" si="1"/>
        <v>0</v>
      </c>
      <c r="U29" s="16">
        <f t="shared" si="2"/>
        <v>0</v>
      </c>
      <c r="V29" s="16">
        <f t="shared" si="3"/>
        <v>0</v>
      </c>
      <c r="W29" s="16">
        <f t="shared" si="4"/>
        <v>0</v>
      </c>
      <c r="X29" s="16">
        <f t="shared" si="36"/>
        <v>0</v>
      </c>
      <c r="Y29" s="16">
        <f t="shared" si="37"/>
        <v>8</v>
      </c>
      <c r="Z29" s="69" t="str">
        <f t="shared" si="38"/>
        <v/>
      </c>
      <c r="AA29" s="4">
        <f t="shared" si="39"/>
        <v>46105</v>
      </c>
      <c r="AB29" s="8"/>
      <c r="AC29" s="16">
        <f t="shared" si="40"/>
        <v>0</v>
      </c>
      <c r="AD29" s="16">
        <f t="shared" si="41"/>
        <v>0</v>
      </c>
      <c r="AE29" s="16">
        <f t="shared" si="42"/>
        <v>0</v>
      </c>
      <c r="AF29" s="16">
        <f t="shared" si="43"/>
        <v>0</v>
      </c>
      <c r="AG29" s="16">
        <f t="shared" si="5"/>
        <v>0</v>
      </c>
      <c r="AH29" s="16">
        <f t="shared" si="44"/>
        <v>0</v>
      </c>
      <c r="AI29" s="16">
        <f t="shared" si="6"/>
        <v>0</v>
      </c>
      <c r="AJ29" s="16">
        <f t="shared" si="45"/>
        <v>0</v>
      </c>
      <c r="AK29" s="16">
        <f t="shared" si="46"/>
        <v>8</v>
      </c>
      <c r="AL29" s="69" t="str">
        <f t="shared" si="47"/>
        <v/>
      </c>
      <c r="AM29" s="4">
        <f t="shared" si="48"/>
        <v>46136</v>
      </c>
      <c r="AN29" s="8"/>
      <c r="AO29" s="16">
        <f t="shared" si="49"/>
        <v>0</v>
      </c>
      <c r="AP29" s="16">
        <f t="shared" si="50"/>
        <v>0</v>
      </c>
      <c r="AQ29" s="16">
        <f t="shared" si="51"/>
        <v>0</v>
      </c>
      <c r="AR29" s="16">
        <f t="shared" si="52"/>
        <v>0</v>
      </c>
      <c r="AS29" s="16">
        <f t="shared" si="7"/>
        <v>0</v>
      </c>
      <c r="AT29" s="16">
        <f t="shared" si="53"/>
        <v>0</v>
      </c>
      <c r="AU29" s="16">
        <f t="shared" si="8"/>
        <v>0</v>
      </c>
      <c r="AV29" s="16">
        <f t="shared" si="54"/>
        <v>0</v>
      </c>
      <c r="AW29" s="16">
        <f t="shared" si="55"/>
        <v>4</v>
      </c>
      <c r="AX29" s="69" t="str">
        <f t="shared" si="56"/>
        <v/>
      </c>
      <c r="AY29" s="4">
        <f t="shared" si="57"/>
        <v>46166</v>
      </c>
      <c r="AZ29" s="8"/>
      <c r="BA29" s="16">
        <f t="shared" si="58"/>
        <v>0</v>
      </c>
      <c r="BB29" s="16">
        <f t="shared" si="59"/>
        <v>0</v>
      </c>
      <c r="BC29" s="16">
        <f t="shared" si="60"/>
        <v>0</v>
      </c>
      <c r="BD29" s="16">
        <f t="shared" si="61"/>
        <v>0</v>
      </c>
      <c r="BE29" s="16">
        <f t="shared" si="9"/>
        <v>0</v>
      </c>
      <c r="BF29" s="16">
        <f t="shared" si="62"/>
        <v>0</v>
      </c>
      <c r="BG29" s="16">
        <f t="shared" si="63"/>
        <v>0</v>
      </c>
      <c r="BH29" s="16">
        <f t="shared" si="64"/>
        <v>0</v>
      </c>
      <c r="BI29" s="16">
        <f t="shared" si="65"/>
        <v>0</v>
      </c>
      <c r="BJ29" s="69">
        <f t="shared" si="66"/>
        <v>26</v>
      </c>
      <c r="BK29" s="4">
        <f t="shared" si="67"/>
        <v>46197</v>
      </c>
      <c r="BL29" s="8"/>
      <c r="BM29" s="16">
        <f t="shared" si="68"/>
        <v>0</v>
      </c>
      <c r="BN29" s="16">
        <f t="shared" si="69"/>
        <v>0</v>
      </c>
      <c r="BO29" s="16">
        <f t="shared" si="70"/>
        <v>0</v>
      </c>
      <c r="BP29" s="16">
        <f t="shared" si="71"/>
        <v>0</v>
      </c>
      <c r="BQ29" s="16">
        <f t="shared" si="10"/>
        <v>0</v>
      </c>
      <c r="BR29" s="16">
        <f t="shared" si="72"/>
        <v>0</v>
      </c>
      <c r="BS29" s="16">
        <f t="shared" si="11"/>
        <v>0</v>
      </c>
      <c r="BT29" s="16">
        <f t="shared" si="73"/>
        <v>0</v>
      </c>
      <c r="BU29" s="16">
        <f t="shared" si="74"/>
        <v>8</v>
      </c>
      <c r="BV29" s="69" t="str">
        <f t="shared" si="75"/>
        <v/>
      </c>
      <c r="BW29" s="4">
        <f t="shared" si="76"/>
        <v>46227</v>
      </c>
      <c r="BX29" s="8"/>
      <c r="BY29" s="16">
        <f t="shared" si="77"/>
        <v>0</v>
      </c>
      <c r="BZ29" s="16">
        <f t="shared" si="78"/>
        <v>0</v>
      </c>
      <c r="CA29" s="16">
        <f t="shared" si="79"/>
        <v>0</v>
      </c>
      <c r="CB29" s="16">
        <f t="shared" si="80"/>
        <v>0</v>
      </c>
      <c r="CC29" s="16">
        <f t="shared" si="12"/>
        <v>0</v>
      </c>
      <c r="CD29" s="16">
        <f t="shared" si="81"/>
        <v>0</v>
      </c>
      <c r="CE29" s="16">
        <f t="shared" si="13"/>
        <v>0</v>
      </c>
      <c r="CF29" s="16">
        <f t="shared" si="82"/>
        <v>0</v>
      </c>
      <c r="CG29" s="16">
        <f t="shared" si="83"/>
        <v>4</v>
      </c>
      <c r="CH29" s="69" t="str">
        <f t="shared" si="84"/>
        <v/>
      </c>
      <c r="CI29" s="4">
        <f t="shared" si="85"/>
        <v>46258</v>
      </c>
      <c r="CJ29" s="8"/>
      <c r="CK29" s="16">
        <f t="shared" si="86"/>
        <v>0</v>
      </c>
      <c r="CL29" s="16">
        <f t="shared" si="87"/>
        <v>0</v>
      </c>
      <c r="CM29" s="16">
        <f t="shared" si="88"/>
        <v>0</v>
      </c>
      <c r="CN29" s="16">
        <f t="shared" si="89"/>
        <v>0</v>
      </c>
      <c r="CO29" s="16">
        <f t="shared" si="14"/>
        <v>0</v>
      </c>
      <c r="CP29" s="16">
        <f t="shared" si="90"/>
        <v>0</v>
      </c>
      <c r="CQ29" s="16">
        <f t="shared" si="15"/>
        <v>0</v>
      </c>
      <c r="CR29" s="16">
        <f t="shared" si="91"/>
        <v>0</v>
      </c>
      <c r="CS29" s="16">
        <f t="shared" si="92"/>
        <v>7</v>
      </c>
      <c r="CT29" s="69" t="str">
        <f t="shared" si="93"/>
        <v/>
      </c>
      <c r="CU29" s="4">
        <f t="shared" si="94"/>
        <v>46289</v>
      </c>
      <c r="CV29" s="8"/>
      <c r="CW29" s="16">
        <f t="shared" si="95"/>
        <v>0</v>
      </c>
      <c r="CX29" s="16">
        <f t="shared" si="96"/>
        <v>0</v>
      </c>
      <c r="CY29" s="16">
        <f t="shared" si="97"/>
        <v>0</v>
      </c>
      <c r="CZ29" s="16">
        <f t="shared" si="98"/>
        <v>0</v>
      </c>
      <c r="DA29" s="16">
        <f t="shared" si="16"/>
        <v>0</v>
      </c>
      <c r="DB29" s="16">
        <f t="shared" si="99"/>
        <v>0</v>
      </c>
      <c r="DC29" s="16">
        <f t="shared" si="17"/>
        <v>0</v>
      </c>
      <c r="DD29" s="16">
        <f t="shared" si="100"/>
        <v>0</v>
      </c>
      <c r="DE29" s="16">
        <f t="shared" si="101"/>
        <v>8</v>
      </c>
      <c r="DF29" s="69" t="str">
        <f t="shared" si="102"/>
        <v/>
      </c>
      <c r="DG29" s="4">
        <f t="shared" si="103"/>
        <v>46319</v>
      </c>
      <c r="DH29" s="8"/>
      <c r="DI29" s="16">
        <f t="shared" si="104"/>
        <v>0</v>
      </c>
      <c r="DJ29" s="16">
        <f t="shared" si="105"/>
        <v>0</v>
      </c>
      <c r="DK29" s="16">
        <f t="shared" si="106"/>
        <v>0</v>
      </c>
      <c r="DL29" s="16">
        <f t="shared" si="107"/>
        <v>0</v>
      </c>
      <c r="DM29" s="16">
        <f t="shared" si="18"/>
        <v>0</v>
      </c>
      <c r="DN29" s="16">
        <f t="shared" si="108"/>
        <v>0</v>
      </c>
      <c r="DO29" s="16">
        <f t="shared" si="19"/>
        <v>0</v>
      </c>
      <c r="DP29" s="16">
        <f t="shared" si="109"/>
        <v>0</v>
      </c>
      <c r="DQ29" s="16">
        <f t="shared" si="110"/>
        <v>0</v>
      </c>
      <c r="DR29" s="69" t="str">
        <f t="shared" si="111"/>
        <v/>
      </c>
      <c r="DS29" s="4">
        <f t="shared" si="112"/>
        <v>46350</v>
      </c>
      <c r="DT29" s="8" t="s">
        <v>27</v>
      </c>
      <c r="DU29" s="16">
        <f t="shared" si="113"/>
        <v>0</v>
      </c>
      <c r="DV29" s="16">
        <f t="shared" si="114"/>
        <v>0</v>
      </c>
      <c r="DW29" s="16">
        <f t="shared" si="115"/>
        <v>0</v>
      </c>
      <c r="DX29" s="16">
        <f t="shared" si="116"/>
        <v>0</v>
      </c>
      <c r="DY29" s="16">
        <f t="shared" si="20"/>
        <v>8</v>
      </c>
      <c r="DZ29" s="16">
        <f t="shared" si="117"/>
        <v>0</v>
      </c>
      <c r="EA29" s="16">
        <f t="shared" si="21"/>
        <v>0</v>
      </c>
      <c r="EB29" s="16">
        <f t="shared" si="118"/>
        <v>8</v>
      </c>
      <c r="EC29" s="16">
        <f t="shared" si="119"/>
        <v>8</v>
      </c>
      <c r="ED29" s="69" t="str">
        <f t="shared" si="120"/>
        <v/>
      </c>
      <c r="EE29" s="4">
        <f t="shared" si="121"/>
        <v>46380</v>
      </c>
      <c r="EF29" s="8"/>
      <c r="EG29" s="16">
        <f t="shared" si="122"/>
        <v>0</v>
      </c>
      <c r="EH29" s="16">
        <f t="shared" si="123"/>
        <v>0</v>
      </c>
      <c r="EI29" s="16">
        <f t="shared" si="124"/>
        <v>0</v>
      </c>
      <c r="EJ29" s="16">
        <f t="shared" si="125"/>
        <v>0</v>
      </c>
      <c r="EK29" s="16">
        <f t="shared" si="22"/>
        <v>0</v>
      </c>
      <c r="EL29" s="16">
        <f t="shared" si="126"/>
        <v>0</v>
      </c>
      <c r="EM29" s="16">
        <f t="shared" si="23"/>
        <v>0</v>
      </c>
      <c r="EN29" s="16">
        <f t="shared" si="127"/>
        <v>0</v>
      </c>
      <c r="EO29" s="16">
        <f t="shared" si="128"/>
        <v>8</v>
      </c>
      <c r="EP29" s="55"/>
    </row>
    <row r="30" spans="1:146" ht="21" customHeight="1" x14ac:dyDescent="0.2">
      <c r="A30" s="55"/>
      <c r="B30" s="69" t="str">
        <f t="shared" si="24"/>
        <v/>
      </c>
      <c r="C30" s="4">
        <f t="shared" si="25"/>
        <v>46047</v>
      </c>
      <c r="D30" s="66"/>
      <c r="E30" s="2">
        <f t="shared" si="129"/>
        <v>0</v>
      </c>
      <c r="F30" s="2">
        <f t="shared" si="130"/>
        <v>0</v>
      </c>
      <c r="G30" s="2">
        <f t="shared" si="131"/>
        <v>0</v>
      </c>
      <c r="H30" s="16">
        <f t="shared" si="26"/>
        <v>0</v>
      </c>
      <c r="I30" s="16">
        <f t="shared" si="27"/>
        <v>0</v>
      </c>
      <c r="J30" s="16">
        <f t="shared" si="28"/>
        <v>0</v>
      </c>
      <c r="K30" s="16">
        <f t="shared" si="0"/>
        <v>0</v>
      </c>
      <c r="L30" s="16">
        <f t="shared" si="29"/>
        <v>0</v>
      </c>
      <c r="M30" s="16">
        <f t="shared" si="30"/>
        <v>0</v>
      </c>
      <c r="N30" s="69">
        <f t="shared" si="31"/>
        <v>9</v>
      </c>
      <c r="O30" s="4">
        <f t="shared" si="32"/>
        <v>46078</v>
      </c>
      <c r="P30" s="8"/>
      <c r="Q30" s="16">
        <f t="shared" si="33"/>
        <v>0</v>
      </c>
      <c r="R30" s="16">
        <f t="shared" si="34"/>
        <v>0</v>
      </c>
      <c r="S30" s="16">
        <f t="shared" si="35"/>
        <v>0</v>
      </c>
      <c r="T30" s="16">
        <f t="shared" si="1"/>
        <v>0</v>
      </c>
      <c r="U30" s="16">
        <f t="shared" si="2"/>
        <v>0</v>
      </c>
      <c r="V30" s="16">
        <f t="shared" si="3"/>
        <v>0</v>
      </c>
      <c r="W30" s="16">
        <f t="shared" si="4"/>
        <v>0</v>
      </c>
      <c r="X30" s="16">
        <f t="shared" si="36"/>
        <v>0</v>
      </c>
      <c r="Y30" s="16">
        <f t="shared" si="37"/>
        <v>8</v>
      </c>
      <c r="Z30" s="69">
        <f t="shared" si="38"/>
        <v>13</v>
      </c>
      <c r="AA30" s="4">
        <f t="shared" si="39"/>
        <v>46106</v>
      </c>
      <c r="AB30" s="8"/>
      <c r="AC30" s="16">
        <f t="shared" si="40"/>
        <v>0</v>
      </c>
      <c r="AD30" s="16">
        <f t="shared" si="41"/>
        <v>0</v>
      </c>
      <c r="AE30" s="16">
        <f t="shared" si="42"/>
        <v>0</v>
      </c>
      <c r="AF30" s="16">
        <f t="shared" si="43"/>
        <v>0</v>
      </c>
      <c r="AG30" s="16">
        <f t="shared" si="5"/>
        <v>0</v>
      </c>
      <c r="AH30" s="16">
        <f t="shared" si="44"/>
        <v>0</v>
      </c>
      <c r="AI30" s="16">
        <f t="shared" si="6"/>
        <v>0</v>
      </c>
      <c r="AJ30" s="16">
        <f t="shared" si="45"/>
        <v>0</v>
      </c>
      <c r="AK30" s="16">
        <f t="shared" si="46"/>
        <v>8</v>
      </c>
      <c r="AL30" s="69" t="str">
        <f t="shared" si="47"/>
        <v/>
      </c>
      <c r="AM30" s="4">
        <f t="shared" si="48"/>
        <v>46137</v>
      </c>
      <c r="AN30" s="8"/>
      <c r="AO30" s="16">
        <f t="shared" si="49"/>
        <v>0</v>
      </c>
      <c r="AP30" s="16">
        <f t="shared" si="50"/>
        <v>0</v>
      </c>
      <c r="AQ30" s="16">
        <f t="shared" si="51"/>
        <v>0</v>
      </c>
      <c r="AR30" s="16">
        <f t="shared" si="52"/>
        <v>0</v>
      </c>
      <c r="AS30" s="16">
        <f t="shared" si="7"/>
        <v>0</v>
      </c>
      <c r="AT30" s="16">
        <f t="shared" si="53"/>
        <v>0</v>
      </c>
      <c r="AU30" s="16">
        <f t="shared" si="8"/>
        <v>0</v>
      </c>
      <c r="AV30" s="16">
        <f t="shared" si="54"/>
        <v>0</v>
      </c>
      <c r="AW30" s="16">
        <f t="shared" si="55"/>
        <v>0</v>
      </c>
      <c r="AX30" s="69" t="str">
        <f t="shared" si="56"/>
        <v/>
      </c>
      <c r="AY30" s="4">
        <f t="shared" si="57"/>
        <v>46167</v>
      </c>
      <c r="AZ30" s="8" t="s">
        <v>56</v>
      </c>
      <c r="BA30" s="16">
        <f t="shared" si="58"/>
        <v>0</v>
      </c>
      <c r="BB30" s="16">
        <f t="shared" si="59"/>
        <v>0</v>
      </c>
      <c r="BC30" s="16">
        <f t="shared" si="60"/>
        <v>0</v>
      </c>
      <c r="BD30" s="16">
        <f t="shared" si="61"/>
        <v>0</v>
      </c>
      <c r="BE30" s="16">
        <f t="shared" si="9"/>
        <v>0</v>
      </c>
      <c r="BF30" s="16">
        <f t="shared" si="62"/>
        <v>0</v>
      </c>
      <c r="BG30" s="16">
        <f t="shared" si="63"/>
        <v>0</v>
      </c>
      <c r="BH30" s="16">
        <f t="shared" si="64"/>
        <v>0</v>
      </c>
      <c r="BI30" s="16">
        <f t="shared" si="65"/>
        <v>7</v>
      </c>
      <c r="BJ30" s="69" t="str">
        <f t="shared" si="66"/>
        <v/>
      </c>
      <c r="BK30" s="4">
        <f t="shared" si="67"/>
        <v>46198</v>
      </c>
      <c r="BL30" s="8"/>
      <c r="BM30" s="16">
        <f t="shared" si="68"/>
        <v>0</v>
      </c>
      <c r="BN30" s="16">
        <f t="shared" si="69"/>
        <v>0</v>
      </c>
      <c r="BO30" s="16">
        <f t="shared" si="70"/>
        <v>0</v>
      </c>
      <c r="BP30" s="16">
        <f t="shared" si="71"/>
        <v>0</v>
      </c>
      <c r="BQ30" s="16">
        <f t="shared" si="10"/>
        <v>0</v>
      </c>
      <c r="BR30" s="16">
        <f t="shared" si="72"/>
        <v>0</v>
      </c>
      <c r="BS30" s="16">
        <f t="shared" si="11"/>
        <v>0</v>
      </c>
      <c r="BT30" s="16">
        <f t="shared" si="73"/>
        <v>0</v>
      </c>
      <c r="BU30" s="16">
        <f t="shared" si="74"/>
        <v>8</v>
      </c>
      <c r="BV30" s="69" t="str">
        <f t="shared" si="75"/>
        <v/>
      </c>
      <c r="BW30" s="4">
        <f t="shared" si="76"/>
        <v>46228</v>
      </c>
      <c r="BX30" s="8"/>
      <c r="BY30" s="16">
        <f t="shared" si="77"/>
        <v>0</v>
      </c>
      <c r="BZ30" s="16">
        <f t="shared" si="78"/>
        <v>0</v>
      </c>
      <c r="CA30" s="16">
        <f t="shared" si="79"/>
        <v>0</v>
      </c>
      <c r="CB30" s="16">
        <f t="shared" si="80"/>
        <v>0</v>
      </c>
      <c r="CC30" s="16">
        <f t="shared" si="12"/>
        <v>0</v>
      </c>
      <c r="CD30" s="16">
        <f t="shared" si="81"/>
        <v>0</v>
      </c>
      <c r="CE30" s="16">
        <f t="shared" si="13"/>
        <v>0</v>
      </c>
      <c r="CF30" s="16">
        <f t="shared" si="82"/>
        <v>0</v>
      </c>
      <c r="CG30" s="16">
        <f t="shared" si="83"/>
        <v>0</v>
      </c>
      <c r="CH30" s="69" t="str">
        <f t="shared" si="84"/>
        <v/>
      </c>
      <c r="CI30" s="4">
        <f t="shared" si="85"/>
        <v>46259</v>
      </c>
      <c r="CJ30" s="8"/>
      <c r="CK30" s="16">
        <f t="shared" si="86"/>
        <v>0</v>
      </c>
      <c r="CL30" s="16">
        <f t="shared" si="87"/>
        <v>0</v>
      </c>
      <c r="CM30" s="16">
        <f t="shared" si="88"/>
        <v>0</v>
      </c>
      <c r="CN30" s="16">
        <f t="shared" si="89"/>
        <v>0</v>
      </c>
      <c r="CO30" s="16">
        <f t="shared" si="14"/>
        <v>0</v>
      </c>
      <c r="CP30" s="16">
        <f t="shared" si="90"/>
        <v>0</v>
      </c>
      <c r="CQ30" s="16">
        <f t="shared" si="15"/>
        <v>0</v>
      </c>
      <c r="CR30" s="16">
        <f t="shared" si="91"/>
        <v>0</v>
      </c>
      <c r="CS30" s="16">
        <f t="shared" si="92"/>
        <v>8</v>
      </c>
      <c r="CT30" s="69" t="str">
        <f t="shared" si="93"/>
        <v/>
      </c>
      <c r="CU30" s="4">
        <f t="shared" si="94"/>
        <v>46290</v>
      </c>
      <c r="CV30" s="8"/>
      <c r="CW30" s="16">
        <f t="shared" si="95"/>
        <v>0</v>
      </c>
      <c r="CX30" s="16">
        <f t="shared" si="96"/>
        <v>0</v>
      </c>
      <c r="CY30" s="16">
        <f t="shared" si="97"/>
        <v>0</v>
      </c>
      <c r="CZ30" s="16">
        <f t="shared" si="98"/>
        <v>0</v>
      </c>
      <c r="DA30" s="16">
        <f t="shared" si="16"/>
        <v>0</v>
      </c>
      <c r="DB30" s="16">
        <f t="shared" si="99"/>
        <v>0</v>
      </c>
      <c r="DC30" s="16">
        <f t="shared" si="17"/>
        <v>0</v>
      </c>
      <c r="DD30" s="16">
        <f t="shared" si="100"/>
        <v>0</v>
      </c>
      <c r="DE30" s="16">
        <f t="shared" si="101"/>
        <v>4</v>
      </c>
      <c r="DF30" s="69" t="str">
        <f t="shared" si="102"/>
        <v/>
      </c>
      <c r="DG30" s="4">
        <f t="shared" si="103"/>
        <v>46320</v>
      </c>
      <c r="DH30" s="8"/>
      <c r="DI30" s="16">
        <f t="shared" si="104"/>
        <v>0</v>
      </c>
      <c r="DJ30" s="16">
        <f t="shared" si="105"/>
        <v>0</v>
      </c>
      <c r="DK30" s="16">
        <f t="shared" si="106"/>
        <v>0</v>
      </c>
      <c r="DL30" s="16">
        <f t="shared" si="107"/>
        <v>0</v>
      </c>
      <c r="DM30" s="16">
        <f t="shared" si="18"/>
        <v>0</v>
      </c>
      <c r="DN30" s="16">
        <f t="shared" si="108"/>
        <v>0</v>
      </c>
      <c r="DO30" s="16">
        <f t="shared" si="19"/>
        <v>0</v>
      </c>
      <c r="DP30" s="16">
        <f t="shared" si="109"/>
        <v>0</v>
      </c>
      <c r="DQ30" s="16">
        <f t="shared" si="110"/>
        <v>0</v>
      </c>
      <c r="DR30" s="69">
        <f t="shared" si="111"/>
        <v>48</v>
      </c>
      <c r="DS30" s="4">
        <f t="shared" si="112"/>
        <v>46351</v>
      </c>
      <c r="DT30" s="8" t="s">
        <v>27</v>
      </c>
      <c r="DU30" s="16">
        <f t="shared" si="113"/>
        <v>0</v>
      </c>
      <c r="DV30" s="16">
        <f t="shared" si="114"/>
        <v>0</v>
      </c>
      <c r="DW30" s="16">
        <f t="shared" si="115"/>
        <v>0</v>
      </c>
      <c r="DX30" s="16">
        <f t="shared" si="116"/>
        <v>0</v>
      </c>
      <c r="DY30" s="16">
        <f t="shared" si="20"/>
        <v>8</v>
      </c>
      <c r="DZ30" s="16">
        <f t="shared" si="117"/>
        <v>0</v>
      </c>
      <c r="EA30" s="16">
        <f t="shared" si="21"/>
        <v>0</v>
      </c>
      <c r="EB30" s="16">
        <f t="shared" si="118"/>
        <v>8</v>
      </c>
      <c r="EC30" s="16">
        <f t="shared" si="119"/>
        <v>8</v>
      </c>
      <c r="ED30" s="69" t="str">
        <f t="shared" si="120"/>
        <v/>
      </c>
      <c r="EE30" s="4">
        <f t="shared" si="121"/>
        <v>46381</v>
      </c>
      <c r="EF30" s="8" t="s">
        <v>56</v>
      </c>
      <c r="EG30" s="16">
        <f t="shared" si="122"/>
        <v>0</v>
      </c>
      <c r="EH30" s="16">
        <f t="shared" si="123"/>
        <v>0</v>
      </c>
      <c r="EI30" s="16">
        <f t="shared" si="124"/>
        <v>0</v>
      </c>
      <c r="EJ30" s="16">
        <f t="shared" si="125"/>
        <v>0</v>
      </c>
      <c r="EK30" s="16">
        <f t="shared" si="22"/>
        <v>0</v>
      </c>
      <c r="EL30" s="16">
        <f t="shared" si="126"/>
        <v>0</v>
      </c>
      <c r="EM30" s="16">
        <f t="shared" si="23"/>
        <v>0</v>
      </c>
      <c r="EN30" s="16">
        <f t="shared" si="127"/>
        <v>0</v>
      </c>
      <c r="EO30" s="16">
        <f t="shared" si="128"/>
        <v>4</v>
      </c>
      <c r="EP30" s="55"/>
    </row>
    <row r="31" spans="1:146" ht="21" customHeight="1" x14ac:dyDescent="0.2">
      <c r="A31" s="55"/>
      <c r="B31" s="69" t="str">
        <f t="shared" si="24"/>
        <v/>
      </c>
      <c r="C31" s="4">
        <f t="shared" si="25"/>
        <v>46048</v>
      </c>
      <c r="D31" s="66"/>
      <c r="E31" s="2">
        <f t="shared" si="129"/>
        <v>0</v>
      </c>
      <c r="F31" s="2">
        <f t="shared" si="130"/>
        <v>0</v>
      </c>
      <c r="G31" s="2">
        <f t="shared" si="131"/>
        <v>0</v>
      </c>
      <c r="H31" s="16">
        <f t="shared" si="26"/>
        <v>0</v>
      </c>
      <c r="I31" s="16">
        <f t="shared" si="27"/>
        <v>0</v>
      </c>
      <c r="J31" s="16">
        <f t="shared" si="28"/>
        <v>0</v>
      </c>
      <c r="K31" s="16">
        <f t="shared" si="0"/>
        <v>0</v>
      </c>
      <c r="L31" s="16">
        <f t="shared" si="29"/>
        <v>0</v>
      </c>
      <c r="M31" s="16">
        <f t="shared" si="30"/>
        <v>7</v>
      </c>
      <c r="N31" s="69" t="str">
        <f t="shared" si="31"/>
        <v/>
      </c>
      <c r="O31" s="4">
        <f t="shared" si="32"/>
        <v>46079</v>
      </c>
      <c r="P31" s="8"/>
      <c r="Q31" s="16">
        <f t="shared" si="33"/>
        <v>0</v>
      </c>
      <c r="R31" s="16">
        <f t="shared" si="34"/>
        <v>0</v>
      </c>
      <c r="S31" s="16">
        <f t="shared" si="35"/>
        <v>0</v>
      </c>
      <c r="T31" s="16">
        <f t="shared" si="1"/>
        <v>0</v>
      </c>
      <c r="U31" s="16">
        <f t="shared" si="2"/>
        <v>0</v>
      </c>
      <c r="V31" s="16">
        <f t="shared" si="3"/>
        <v>0</v>
      </c>
      <c r="W31" s="16">
        <f t="shared" si="4"/>
        <v>0</v>
      </c>
      <c r="X31" s="16">
        <f t="shared" si="36"/>
        <v>0</v>
      </c>
      <c r="Y31" s="16">
        <f t="shared" si="37"/>
        <v>8</v>
      </c>
      <c r="Z31" s="69" t="str">
        <f t="shared" si="38"/>
        <v/>
      </c>
      <c r="AA31" s="4">
        <f t="shared" si="39"/>
        <v>46107</v>
      </c>
      <c r="AB31" s="8"/>
      <c r="AC31" s="16">
        <f t="shared" si="40"/>
        <v>0</v>
      </c>
      <c r="AD31" s="16">
        <f t="shared" si="41"/>
        <v>0</v>
      </c>
      <c r="AE31" s="16">
        <f t="shared" si="42"/>
        <v>0</v>
      </c>
      <c r="AF31" s="16">
        <f>IF(AB31="E",AJ31,0)</f>
        <v>0</v>
      </c>
      <c r="AG31" s="16">
        <f>IF(AB31="F",AJ31,0)</f>
        <v>0</v>
      </c>
      <c r="AH31" s="16">
        <f>IF(AB31="C",AJ31,0)</f>
        <v>0</v>
      </c>
      <c r="AI31" s="16">
        <f>IF(AB31="SE",AK31,0)</f>
        <v>0</v>
      </c>
      <c r="AJ31" s="16">
        <f t="shared" si="45"/>
        <v>0</v>
      </c>
      <c r="AK31" s="16">
        <f t="shared" si="46"/>
        <v>8</v>
      </c>
      <c r="AL31" s="69" t="str">
        <f t="shared" si="47"/>
        <v/>
      </c>
      <c r="AM31" s="4">
        <f t="shared" si="48"/>
        <v>46138</v>
      </c>
      <c r="AN31" s="8"/>
      <c r="AO31" s="16">
        <f t="shared" si="49"/>
        <v>0</v>
      </c>
      <c r="AP31" s="16">
        <f t="shared" si="50"/>
        <v>0</v>
      </c>
      <c r="AQ31" s="16">
        <f t="shared" si="51"/>
        <v>0</v>
      </c>
      <c r="AR31" s="16">
        <f t="shared" si="52"/>
        <v>0</v>
      </c>
      <c r="AS31" s="16">
        <f t="shared" si="7"/>
        <v>0</v>
      </c>
      <c r="AT31" s="16">
        <f t="shared" si="53"/>
        <v>0</v>
      </c>
      <c r="AU31" s="16">
        <f t="shared" si="8"/>
        <v>0</v>
      </c>
      <c r="AV31" s="16">
        <f t="shared" si="54"/>
        <v>0</v>
      </c>
      <c r="AW31" s="16">
        <f t="shared" si="55"/>
        <v>0</v>
      </c>
      <c r="AX31" s="69" t="str">
        <f t="shared" si="56"/>
        <v/>
      </c>
      <c r="AY31" s="4">
        <f t="shared" si="57"/>
        <v>46168</v>
      </c>
      <c r="AZ31" s="8"/>
      <c r="BA31" s="16">
        <f t="shared" si="58"/>
        <v>0</v>
      </c>
      <c r="BB31" s="16">
        <f t="shared" si="59"/>
        <v>0</v>
      </c>
      <c r="BC31" s="16">
        <f t="shared" si="60"/>
        <v>0</v>
      </c>
      <c r="BD31" s="16">
        <f t="shared" si="61"/>
        <v>0</v>
      </c>
      <c r="BE31" s="16">
        <f t="shared" si="9"/>
        <v>0</v>
      </c>
      <c r="BF31" s="16">
        <f t="shared" si="62"/>
        <v>0</v>
      </c>
      <c r="BG31" s="16">
        <f t="shared" si="63"/>
        <v>0</v>
      </c>
      <c r="BH31" s="16">
        <f t="shared" si="64"/>
        <v>0</v>
      </c>
      <c r="BI31" s="16">
        <f t="shared" si="65"/>
        <v>8</v>
      </c>
      <c r="BJ31" s="69" t="str">
        <f t="shared" si="66"/>
        <v/>
      </c>
      <c r="BK31" s="4">
        <f t="shared" si="67"/>
        <v>46199</v>
      </c>
      <c r="BL31" s="8"/>
      <c r="BM31" s="16">
        <f t="shared" si="68"/>
        <v>0</v>
      </c>
      <c r="BN31" s="16">
        <f t="shared" si="69"/>
        <v>0</v>
      </c>
      <c r="BO31" s="16">
        <f t="shared" si="70"/>
        <v>0</v>
      </c>
      <c r="BP31" s="16">
        <f t="shared" si="71"/>
        <v>0</v>
      </c>
      <c r="BQ31" s="16">
        <f t="shared" si="10"/>
        <v>0</v>
      </c>
      <c r="BR31" s="16">
        <f t="shared" si="72"/>
        <v>0</v>
      </c>
      <c r="BS31" s="16">
        <f t="shared" si="11"/>
        <v>0</v>
      </c>
      <c r="BT31" s="16">
        <f t="shared" si="73"/>
        <v>0</v>
      </c>
      <c r="BU31" s="16">
        <f t="shared" si="74"/>
        <v>4</v>
      </c>
      <c r="BV31" s="69" t="str">
        <f t="shared" si="75"/>
        <v/>
      </c>
      <c r="BW31" s="4">
        <f t="shared" si="76"/>
        <v>46229</v>
      </c>
      <c r="BX31" s="8"/>
      <c r="BY31" s="16">
        <f t="shared" si="77"/>
        <v>0</v>
      </c>
      <c r="BZ31" s="16">
        <f t="shared" si="78"/>
        <v>0</v>
      </c>
      <c r="CA31" s="16">
        <f t="shared" si="79"/>
        <v>0</v>
      </c>
      <c r="CB31" s="16">
        <f t="shared" si="80"/>
        <v>0</v>
      </c>
      <c r="CC31" s="16">
        <f t="shared" si="12"/>
        <v>0</v>
      </c>
      <c r="CD31" s="16">
        <f t="shared" si="81"/>
        <v>0</v>
      </c>
      <c r="CE31" s="16">
        <f t="shared" si="13"/>
        <v>0</v>
      </c>
      <c r="CF31" s="16">
        <f t="shared" si="82"/>
        <v>0</v>
      </c>
      <c r="CG31" s="16">
        <f t="shared" si="83"/>
        <v>0</v>
      </c>
      <c r="CH31" s="69">
        <f t="shared" si="84"/>
        <v>35</v>
      </c>
      <c r="CI31" s="4">
        <f t="shared" si="85"/>
        <v>46260</v>
      </c>
      <c r="CJ31" s="8"/>
      <c r="CK31" s="16">
        <f t="shared" si="86"/>
        <v>0</v>
      </c>
      <c r="CL31" s="16">
        <f t="shared" si="87"/>
        <v>0</v>
      </c>
      <c r="CM31" s="16">
        <f t="shared" si="88"/>
        <v>0</v>
      </c>
      <c r="CN31" s="16">
        <f t="shared" si="89"/>
        <v>0</v>
      </c>
      <c r="CO31" s="16">
        <f t="shared" si="14"/>
        <v>0</v>
      </c>
      <c r="CP31" s="16">
        <f t="shared" si="90"/>
        <v>0</v>
      </c>
      <c r="CQ31" s="16">
        <f t="shared" si="15"/>
        <v>0</v>
      </c>
      <c r="CR31" s="16">
        <f t="shared" si="91"/>
        <v>0</v>
      </c>
      <c r="CS31" s="16">
        <f t="shared" si="92"/>
        <v>8</v>
      </c>
      <c r="CT31" s="69" t="str">
        <f t="shared" si="93"/>
        <v/>
      </c>
      <c r="CU31" s="4">
        <f t="shared" si="94"/>
        <v>46291</v>
      </c>
      <c r="CV31" s="8"/>
      <c r="CW31" s="16">
        <f t="shared" si="95"/>
        <v>0</v>
      </c>
      <c r="CX31" s="16">
        <f t="shared" si="96"/>
        <v>0</v>
      </c>
      <c r="CY31" s="16">
        <f t="shared" si="97"/>
        <v>0</v>
      </c>
      <c r="CZ31" s="16">
        <f t="shared" si="98"/>
        <v>0</v>
      </c>
      <c r="DA31" s="16">
        <f t="shared" si="16"/>
        <v>0</v>
      </c>
      <c r="DB31" s="16">
        <f t="shared" si="99"/>
        <v>0</v>
      </c>
      <c r="DC31" s="16">
        <f t="shared" si="17"/>
        <v>0</v>
      </c>
      <c r="DD31" s="16">
        <f t="shared" si="100"/>
        <v>0</v>
      </c>
      <c r="DE31" s="16">
        <f t="shared" si="101"/>
        <v>0</v>
      </c>
      <c r="DF31" s="69" t="str">
        <f t="shared" si="102"/>
        <v/>
      </c>
      <c r="DG31" s="4">
        <f t="shared" si="103"/>
        <v>46321</v>
      </c>
      <c r="DH31" s="8" t="s">
        <v>27</v>
      </c>
      <c r="DI31" s="16">
        <f t="shared" si="104"/>
        <v>0</v>
      </c>
      <c r="DJ31" s="16">
        <f t="shared" si="105"/>
        <v>0</v>
      </c>
      <c r="DK31" s="16">
        <f t="shared" si="106"/>
        <v>0</v>
      </c>
      <c r="DL31" s="16">
        <f t="shared" si="107"/>
        <v>0</v>
      </c>
      <c r="DM31" s="16">
        <f t="shared" si="18"/>
        <v>7</v>
      </c>
      <c r="DN31" s="16">
        <f t="shared" si="108"/>
        <v>0</v>
      </c>
      <c r="DO31" s="16">
        <f t="shared" si="19"/>
        <v>0</v>
      </c>
      <c r="DP31" s="16">
        <f t="shared" si="109"/>
        <v>7</v>
      </c>
      <c r="DQ31" s="16">
        <f t="shared" si="110"/>
        <v>7</v>
      </c>
      <c r="DR31" s="69" t="str">
        <f t="shared" si="111"/>
        <v/>
      </c>
      <c r="DS31" s="4">
        <f t="shared" si="112"/>
        <v>46352</v>
      </c>
      <c r="DT31" s="8" t="s">
        <v>27</v>
      </c>
      <c r="DU31" s="16">
        <f t="shared" si="113"/>
        <v>0</v>
      </c>
      <c r="DV31" s="16">
        <f t="shared" si="114"/>
        <v>0</v>
      </c>
      <c r="DW31" s="16">
        <f t="shared" si="115"/>
        <v>0</v>
      </c>
      <c r="DX31" s="16">
        <f t="shared" si="116"/>
        <v>0</v>
      </c>
      <c r="DY31" s="16">
        <f t="shared" si="20"/>
        <v>8</v>
      </c>
      <c r="DZ31" s="16">
        <f t="shared" si="117"/>
        <v>0</v>
      </c>
      <c r="EA31" s="16">
        <f t="shared" si="21"/>
        <v>0</v>
      </c>
      <c r="EB31" s="16">
        <f t="shared" si="118"/>
        <v>8</v>
      </c>
      <c r="EC31" s="16">
        <f t="shared" si="119"/>
        <v>8</v>
      </c>
      <c r="ED31" s="69" t="str">
        <f t="shared" si="120"/>
        <v/>
      </c>
      <c r="EE31" s="4">
        <f t="shared" si="121"/>
        <v>46382</v>
      </c>
      <c r="EF31" s="8"/>
      <c r="EG31" s="16">
        <f t="shared" si="122"/>
        <v>0</v>
      </c>
      <c r="EH31" s="16">
        <f t="shared" si="123"/>
        <v>0</v>
      </c>
      <c r="EI31" s="16">
        <f t="shared" si="124"/>
        <v>0</v>
      </c>
      <c r="EJ31" s="16">
        <f t="shared" si="125"/>
        <v>0</v>
      </c>
      <c r="EK31" s="16">
        <f t="shared" si="22"/>
        <v>0</v>
      </c>
      <c r="EL31" s="16">
        <f t="shared" si="126"/>
        <v>0</v>
      </c>
      <c r="EM31" s="16">
        <f t="shared" si="23"/>
        <v>0</v>
      </c>
      <c r="EN31" s="16">
        <f t="shared" si="127"/>
        <v>0</v>
      </c>
      <c r="EO31" s="16">
        <f t="shared" si="128"/>
        <v>0</v>
      </c>
      <c r="EP31" s="55"/>
    </row>
    <row r="32" spans="1:146" ht="21" customHeight="1" x14ac:dyDescent="0.2">
      <c r="A32" s="55"/>
      <c r="B32" s="69" t="str">
        <f t="shared" si="24"/>
        <v/>
      </c>
      <c r="C32" s="4">
        <f t="shared" si="25"/>
        <v>46049</v>
      </c>
      <c r="D32" s="66"/>
      <c r="E32" s="2">
        <f t="shared" si="129"/>
        <v>0</v>
      </c>
      <c r="F32" s="2">
        <f t="shared" si="130"/>
        <v>0</v>
      </c>
      <c r="G32" s="2">
        <f t="shared" si="131"/>
        <v>0</v>
      </c>
      <c r="H32" s="16">
        <f t="shared" si="26"/>
        <v>0</v>
      </c>
      <c r="I32" s="16">
        <f t="shared" si="27"/>
        <v>0</v>
      </c>
      <c r="J32" s="16">
        <f t="shared" si="28"/>
        <v>0</v>
      </c>
      <c r="K32" s="16">
        <f t="shared" si="0"/>
        <v>0</v>
      </c>
      <c r="L32" s="16">
        <f t="shared" si="29"/>
        <v>0</v>
      </c>
      <c r="M32" s="16">
        <f t="shared" si="30"/>
        <v>8</v>
      </c>
      <c r="N32" s="69" t="str">
        <f t="shared" si="31"/>
        <v/>
      </c>
      <c r="O32" s="4">
        <f t="shared" si="32"/>
        <v>46080</v>
      </c>
      <c r="P32" s="8"/>
      <c r="Q32" s="16">
        <f t="shared" si="33"/>
        <v>0</v>
      </c>
      <c r="R32" s="16">
        <f t="shared" si="34"/>
        <v>0</v>
      </c>
      <c r="S32" s="16">
        <f t="shared" si="35"/>
        <v>0</v>
      </c>
      <c r="T32" s="16">
        <f t="shared" si="1"/>
        <v>0</v>
      </c>
      <c r="U32" s="16">
        <f t="shared" si="2"/>
        <v>0</v>
      </c>
      <c r="V32" s="16">
        <f t="shared" si="3"/>
        <v>0</v>
      </c>
      <c r="W32" s="16">
        <f t="shared" si="4"/>
        <v>0</v>
      </c>
      <c r="X32" s="16">
        <f t="shared" si="36"/>
        <v>0</v>
      </c>
      <c r="Y32" s="16">
        <f t="shared" si="37"/>
        <v>4</v>
      </c>
      <c r="Z32" s="69" t="str">
        <f t="shared" si="38"/>
        <v/>
      </c>
      <c r="AA32" s="4">
        <f t="shared" si="39"/>
        <v>46108</v>
      </c>
      <c r="AB32" s="8"/>
      <c r="AC32" s="16">
        <f t="shared" si="40"/>
        <v>0</v>
      </c>
      <c r="AD32" s="16">
        <f t="shared" si="41"/>
        <v>0</v>
      </c>
      <c r="AE32" s="16">
        <f t="shared" si="42"/>
        <v>0</v>
      </c>
      <c r="AF32" s="16">
        <f t="shared" si="43"/>
        <v>0</v>
      </c>
      <c r="AG32" s="16">
        <f t="shared" si="5"/>
        <v>0</v>
      </c>
      <c r="AH32" s="16">
        <f t="shared" si="44"/>
        <v>0</v>
      </c>
      <c r="AI32" s="16">
        <f t="shared" si="6"/>
        <v>0</v>
      </c>
      <c r="AJ32" s="16">
        <f t="shared" si="45"/>
        <v>0</v>
      </c>
      <c r="AK32" s="16">
        <f t="shared" si="46"/>
        <v>4</v>
      </c>
      <c r="AL32" s="69" t="str">
        <f t="shared" si="47"/>
        <v/>
      </c>
      <c r="AM32" s="4">
        <f t="shared" si="48"/>
        <v>46139</v>
      </c>
      <c r="AN32" s="8"/>
      <c r="AO32" s="16">
        <f t="shared" si="49"/>
        <v>0</v>
      </c>
      <c r="AP32" s="16">
        <f t="shared" si="50"/>
        <v>0</v>
      </c>
      <c r="AQ32" s="16">
        <f t="shared" si="51"/>
        <v>0</v>
      </c>
      <c r="AR32" s="16">
        <f t="shared" si="52"/>
        <v>0</v>
      </c>
      <c r="AS32" s="16">
        <f t="shared" si="7"/>
        <v>0</v>
      </c>
      <c r="AT32" s="16">
        <f t="shared" si="53"/>
        <v>0</v>
      </c>
      <c r="AU32" s="16">
        <f t="shared" si="8"/>
        <v>0</v>
      </c>
      <c r="AV32" s="16">
        <f t="shared" si="54"/>
        <v>0</v>
      </c>
      <c r="AW32" s="16">
        <f t="shared" si="55"/>
        <v>7</v>
      </c>
      <c r="AX32" s="69">
        <f t="shared" si="56"/>
        <v>22</v>
      </c>
      <c r="AY32" s="4">
        <f t="shared" si="57"/>
        <v>46169</v>
      </c>
      <c r="AZ32" s="8"/>
      <c r="BA32" s="16">
        <f t="shared" si="58"/>
        <v>0</v>
      </c>
      <c r="BB32" s="16">
        <f t="shared" si="59"/>
        <v>0</v>
      </c>
      <c r="BC32" s="16">
        <f t="shared" si="60"/>
        <v>0</v>
      </c>
      <c r="BD32" s="16">
        <f t="shared" si="61"/>
        <v>0</v>
      </c>
      <c r="BE32" s="16">
        <f t="shared" si="9"/>
        <v>0</v>
      </c>
      <c r="BF32" s="16">
        <f t="shared" si="62"/>
        <v>0</v>
      </c>
      <c r="BG32" s="16">
        <f t="shared" si="63"/>
        <v>0</v>
      </c>
      <c r="BH32" s="16">
        <f t="shared" si="64"/>
        <v>0</v>
      </c>
      <c r="BI32" s="16">
        <f t="shared" si="65"/>
        <v>8</v>
      </c>
      <c r="BJ32" s="69" t="str">
        <f t="shared" si="66"/>
        <v/>
      </c>
      <c r="BK32" s="4">
        <f t="shared" si="67"/>
        <v>46200</v>
      </c>
      <c r="BL32" s="8"/>
      <c r="BM32" s="16">
        <f t="shared" si="68"/>
        <v>0</v>
      </c>
      <c r="BN32" s="16">
        <f t="shared" si="69"/>
        <v>0</v>
      </c>
      <c r="BO32" s="16">
        <f t="shared" si="70"/>
        <v>0</v>
      </c>
      <c r="BP32" s="16">
        <f t="shared" si="71"/>
        <v>0</v>
      </c>
      <c r="BQ32" s="16">
        <f t="shared" si="10"/>
        <v>0</v>
      </c>
      <c r="BR32" s="16">
        <f t="shared" si="72"/>
        <v>0</v>
      </c>
      <c r="BS32" s="16">
        <f t="shared" si="11"/>
        <v>0</v>
      </c>
      <c r="BT32" s="16">
        <f t="shared" si="73"/>
        <v>0</v>
      </c>
      <c r="BU32" s="16">
        <f t="shared" si="74"/>
        <v>0</v>
      </c>
      <c r="BV32" s="69" t="str">
        <f t="shared" si="75"/>
        <v/>
      </c>
      <c r="BW32" s="4">
        <f t="shared" si="76"/>
        <v>46230</v>
      </c>
      <c r="BX32" s="8"/>
      <c r="BY32" s="16">
        <f t="shared" si="77"/>
        <v>0</v>
      </c>
      <c r="BZ32" s="16">
        <f t="shared" si="78"/>
        <v>0</v>
      </c>
      <c r="CA32" s="16">
        <f t="shared" si="79"/>
        <v>0</v>
      </c>
      <c r="CB32" s="16">
        <f t="shared" si="80"/>
        <v>0</v>
      </c>
      <c r="CC32" s="16">
        <f t="shared" si="12"/>
        <v>0</v>
      </c>
      <c r="CD32" s="16">
        <f t="shared" si="81"/>
        <v>0</v>
      </c>
      <c r="CE32" s="16">
        <f t="shared" si="13"/>
        <v>0</v>
      </c>
      <c r="CF32" s="16">
        <f t="shared" si="82"/>
        <v>0</v>
      </c>
      <c r="CG32" s="16">
        <f t="shared" si="83"/>
        <v>7</v>
      </c>
      <c r="CH32" s="69" t="str">
        <f t="shared" si="84"/>
        <v/>
      </c>
      <c r="CI32" s="4">
        <f t="shared" si="85"/>
        <v>46261</v>
      </c>
      <c r="CJ32" s="8"/>
      <c r="CK32" s="16">
        <f t="shared" si="86"/>
        <v>0</v>
      </c>
      <c r="CL32" s="16">
        <f t="shared" si="87"/>
        <v>0</v>
      </c>
      <c r="CM32" s="16">
        <f t="shared" si="88"/>
        <v>0</v>
      </c>
      <c r="CN32" s="16">
        <f t="shared" si="89"/>
        <v>0</v>
      </c>
      <c r="CO32" s="16">
        <f t="shared" si="14"/>
        <v>0</v>
      </c>
      <c r="CP32" s="16">
        <f t="shared" si="90"/>
        <v>0</v>
      </c>
      <c r="CQ32" s="16">
        <f t="shared" si="15"/>
        <v>0</v>
      </c>
      <c r="CR32" s="16">
        <f t="shared" si="91"/>
        <v>0</v>
      </c>
      <c r="CS32" s="16">
        <f t="shared" si="92"/>
        <v>8</v>
      </c>
      <c r="CT32" s="69" t="str">
        <f t="shared" si="93"/>
        <v/>
      </c>
      <c r="CU32" s="4">
        <f t="shared" si="94"/>
        <v>46292</v>
      </c>
      <c r="CV32" s="8"/>
      <c r="CW32" s="16">
        <f t="shared" si="95"/>
        <v>0</v>
      </c>
      <c r="CX32" s="16">
        <f t="shared" si="96"/>
        <v>0</v>
      </c>
      <c r="CY32" s="16">
        <f t="shared" si="97"/>
        <v>0</v>
      </c>
      <c r="CZ32" s="16">
        <f t="shared" si="98"/>
        <v>0</v>
      </c>
      <c r="DA32" s="16">
        <f t="shared" si="16"/>
        <v>0</v>
      </c>
      <c r="DB32" s="16">
        <f t="shared" si="99"/>
        <v>0</v>
      </c>
      <c r="DC32" s="16">
        <f t="shared" si="17"/>
        <v>0</v>
      </c>
      <c r="DD32" s="16">
        <f t="shared" si="100"/>
        <v>0</v>
      </c>
      <c r="DE32" s="16">
        <f t="shared" si="101"/>
        <v>0</v>
      </c>
      <c r="DF32" s="69" t="str">
        <f t="shared" si="102"/>
        <v/>
      </c>
      <c r="DG32" s="4">
        <f t="shared" si="103"/>
        <v>46322</v>
      </c>
      <c r="DH32" s="8" t="s">
        <v>27</v>
      </c>
      <c r="DI32" s="16">
        <f t="shared" si="104"/>
        <v>0</v>
      </c>
      <c r="DJ32" s="16">
        <f t="shared" si="105"/>
        <v>0</v>
      </c>
      <c r="DK32" s="16">
        <f t="shared" si="106"/>
        <v>0</v>
      </c>
      <c r="DL32" s="16">
        <f t="shared" si="107"/>
        <v>0</v>
      </c>
      <c r="DM32" s="16">
        <f t="shared" si="18"/>
        <v>8</v>
      </c>
      <c r="DN32" s="16">
        <f t="shared" si="108"/>
        <v>0</v>
      </c>
      <c r="DO32" s="16">
        <f t="shared" si="19"/>
        <v>0</v>
      </c>
      <c r="DP32" s="16">
        <f t="shared" si="109"/>
        <v>8</v>
      </c>
      <c r="DQ32" s="16">
        <f t="shared" si="110"/>
        <v>8</v>
      </c>
      <c r="DR32" s="69" t="str">
        <f t="shared" si="111"/>
        <v/>
      </c>
      <c r="DS32" s="4">
        <f t="shared" si="112"/>
        <v>46353</v>
      </c>
      <c r="DT32" s="8" t="s">
        <v>27</v>
      </c>
      <c r="DU32" s="16">
        <f t="shared" si="113"/>
        <v>0</v>
      </c>
      <c r="DV32" s="16">
        <f t="shared" si="114"/>
        <v>0</v>
      </c>
      <c r="DW32" s="16">
        <f t="shared" si="115"/>
        <v>0</v>
      </c>
      <c r="DX32" s="16">
        <f t="shared" si="116"/>
        <v>0</v>
      </c>
      <c r="DY32" s="16">
        <f t="shared" si="20"/>
        <v>4</v>
      </c>
      <c r="DZ32" s="16">
        <f t="shared" si="117"/>
        <v>0</v>
      </c>
      <c r="EA32" s="16">
        <f t="shared" si="21"/>
        <v>0</v>
      </c>
      <c r="EB32" s="16">
        <f t="shared" si="118"/>
        <v>4</v>
      </c>
      <c r="EC32" s="16">
        <f t="shared" si="119"/>
        <v>4</v>
      </c>
      <c r="ED32" s="69" t="str">
        <f t="shared" si="120"/>
        <v/>
      </c>
      <c r="EE32" s="4">
        <f t="shared" si="121"/>
        <v>46383</v>
      </c>
      <c r="EF32" s="8"/>
      <c r="EG32" s="16">
        <f t="shared" si="122"/>
        <v>0</v>
      </c>
      <c r="EH32" s="16">
        <f t="shared" si="123"/>
        <v>0</v>
      </c>
      <c r="EI32" s="16">
        <f t="shared" si="124"/>
        <v>0</v>
      </c>
      <c r="EJ32" s="16">
        <f t="shared" si="125"/>
        <v>0</v>
      </c>
      <c r="EK32" s="16">
        <f t="shared" si="22"/>
        <v>0</v>
      </c>
      <c r="EL32" s="16">
        <f t="shared" si="126"/>
        <v>0</v>
      </c>
      <c r="EM32" s="16">
        <f t="shared" si="23"/>
        <v>0</v>
      </c>
      <c r="EN32" s="16">
        <f t="shared" si="127"/>
        <v>0</v>
      </c>
      <c r="EO32" s="16">
        <f t="shared" si="128"/>
        <v>0</v>
      </c>
      <c r="EP32" s="55"/>
    </row>
    <row r="33" spans="1:146" ht="21" customHeight="1" x14ac:dyDescent="0.2">
      <c r="A33" s="55"/>
      <c r="B33" s="69">
        <f t="shared" si="24"/>
        <v>5</v>
      </c>
      <c r="C33" s="4">
        <f t="shared" si="25"/>
        <v>46050</v>
      </c>
      <c r="D33" s="66"/>
      <c r="E33" s="2">
        <f t="shared" si="129"/>
        <v>0</v>
      </c>
      <c r="F33" s="2">
        <f t="shared" si="130"/>
        <v>0</v>
      </c>
      <c r="G33" s="2">
        <f t="shared" si="131"/>
        <v>0</v>
      </c>
      <c r="H33" s="16">
        <f t="shared" si="26"/>
        <v>0</v>
      </c>
      <c r="I33" s="16">
        <f t="shared" si="27"/>
        <v>0</v>
      </c>
      <c r="J33" s="16">
        <f t="shared" si="28"/>
        <v>0</v>
      </c>
      <c r="K33" s="16">
        <f t="shared" si="0"/>
        <v>0</v>
      </c>
      <c r="L33" s="16">
        <f t="shared" si="29"/>
        <v>0</v>
      </c>
      <c r="M33" s="16">
        <f t="shared" si="30"/>
        <v>8</v>
      </c>
      <c r="N33" s="69" t="str">
        <f t="shared" si="31"/>
        <v/>
      </c>
      <c r="O33" s="4">
        <f t="shared" si="32"/>
        <v>46081</v>
      </c>
      <c r="P33" s="8"/>
      <c r="Q33" s="16">
        <f t="shared" si="33"/>
        <v>0</v>
      </c>
      <c r="R33" s="16">
        <f t="shared" si="34"/>
        <v>0</v>
      </c>
      <c r="S33" s="16">
        <f t="shared" si="35"/>
        <v>0</v>
      </c>
      <c r="T33" s="16">
        <f t="shared" si="1"/>
        <v>0</v>
      </c>
      <c r="U33" s="16">
        <f t="shared" si="2"/>
        <v>0</v>
      </c>
      <c r="V33" s="16">
        <f t="shared" si="3"/>
        <v>0</v>
      </c>
      <c r="W33" s="16">
        <f t="shared" si="4"/>
        <v>0</v>
      </c>
      <c r="X33" s="16">
        <f t="shared" si="36"/>
        <v>0</v>
      </c>
      <c r="Y33" s="16">
        <f t="shared" si="37"/>
        <v>0</v>
      </c>
      <c r="Z33" s="69" t="str">
        <f t="shared" si="38"/>
        <v/>
      </c>
      <c r="AA33" s="4">
        <f t="shared" si="39"/>
        <v>46109</v>
      </c>
      <c r="AB33" s="8"/>
      <c r="AC33" s="16">
        <f t="shared" si="40"/>
        <v>0</v>
      </c>
      <c r="AD33" s="16">
        <f t="shared" si="41"/>
        <v>0</v>
      </c>
      <c r="AE33" s="16">
        <f t="shared" si="42"/>
        <v>0</v>
      </c>
      <c r="AF33" s="16">
        <f t="shared" si="43"/>
        <v>0</v>
      </c>
      <c r="AG33" s="16">
        <f t="shared" si="5"/>
        <v>0</v>
      </c>
      <c r="AH33" s="16">
        <f t="shared" si="44"/>
        <v>0</v>
      </c>
      <c r="AI33" s="16">
        <f t="shared" si="6"/>
        <v>0</v>
      </c>
      <c r="AJ33" s="16">
        <f t="shared" si="45"/>
        <v>0</v>
      </c>
      <c r="AK33" s="16">
        <f t="shared" si="46"/>
        <v>0</v>
      </c>
      <c r="AL33" s="69" t="str">
        <f t="shared" si="47"/>
        <v/>
      </c>
      <c r="AM33" s="4">
        <f t="shared" si="48"/>
        <v>46140</v>
      </c>
      <c r="AN33" s="8"/>
      <c r="AO33" s="16">
        <f t="shared" si="49"/>
        <v>0</v>
      </c>
      <c r="AP33" s="16">
        <f t="shared" si="50"/>
        <v>0</v>
      </c>
      <c r="AQ33" s="16">
        <f t="shared" si="51"/>
        <v>0</v>
      </c>
      <c r="AR33" s="16">
        <f t="shared" si="52"/>
        <v>0</v>
      </c>
      <c r="AS33" s="16">
        <f t="shared" si="7"/>
        <v>0</v>
      </c>
      <c r="AT33" s="16">
        <f t="shared" si="53"/>
        <v>0</v>
      </c>
      <c r="AU33" s="16">
        <f t="shared" si="8"/>
        <v>0</v>
      </c>
      <c r="AV33" s="16">
        <f t="shared" si="54"/>
        <v>0</v>
      </c>
      <c r="AW33" s="16">
        <f t="shared" si="55"/>
        <v>8</v>
      </c>
      <c r="AX33" s="69" t="str">
        <f t="shared" si="56"/>
        <v/>
      </c>
      <c r="AY33" s="4">
        <f t="shared" si="57"/>
        <v>46170</v>
      </c>
      <c r="AZ33" s="8"/>
      <c r="BA33" s="16">
        <f t="shared" si="58"/>
        <v>0</v>
      </c>
      <c r="BB33" s="16">
        <f t="shared" si="59"/>
        <v>0</v>
      </c>
      <c r="BC33" s="16">
        <f t="shared" si="60"/>
        <v>0</v>
      </c>
      <c r="BD33" s="16">
        <f t="shared" si="61"/>
        <v>0</v>
      </c>
      <c r="BE33" s="16">
        <f t="shared" si="9"/>
        <v>0</v>
      </c>
      <c r="BF33" s="16">
        <f t="shared" si="62"/>
        <v>0</v>
      </c>
      <c r="BG33" s="16">
        <f t="shared" si="63"/>
        <v>0</v>
      </c>
      <c r="BH33" s="16">
        <f t="shared" si="64"/>
        <v>0</v>
      </c>
      <c r="BI33" s="16">
        <f t="shared" si="65"/>
        <v>8</v>
      </c>
      <c r="BJ33" s="69" t="str">
        <f t="shared" si="66"/>
        <v/>
      </c>
      <c r="BK33" s="4">
        <f t="shared" si="67"/>
        <v>46201</v>
      </c>
      <c r="BL33" s="8"/>
      <c r="BM33" s="16">
        <f t="shared" si="68"/>
        <v>0</v>
      </c>
      <c r="BN33" s="16">
        <f t="shared" si="69"/>
        <v>0</v>
      </c>
      <c r="BO33" s="16">
        <f t="shared" si="70"/>
        <v>0</v>
      </c>
      <c r="BP33" s="16">
        <f t="shared" si="71"/>
        <v>0</v>
      </c>
      <c r="BQ33" s="16">
        <f t="shared" si="10"/>
        <v>0</v>
      </c>
      <c r="BR33" s="16">
        <f t="shared" si="72"/>
        <v>0</v>
      </c>
      <c r="BS33" s="16">
        <f t="shared" si="11"/>
        <v>0</v>
      </c>
      <c r="BT33" s="16">
        <f t="shared" si="73"/>
        <v>0</v>
      </c>
      <c r="BU33" s="16">
        <f t="shared" si="74"/>
        <v>0</v>
      </c>
      <c r="BV33" s="69" t="str">
        <f t="shared" si="75"/>
        <v/>
      </c>
      <c r="BW33" s="4">
        <f t="shared" si="76"/>
        <v>46231</v>
      </c>
      <c r="BX33" s="8"/>
      <c r="BY33" s="16">
        <f t="shared" si="77"/>
        <v>0</v>
      </c>
      <c r="BZ33" s="16">
        <f t="shared" si="78"/>
        <v>0</v>
      </c>
      <c r="CA33" s="16">
        <f t="shared" si="79"/>
        <v>0</v>
      </c>
      <c r="CB33" s="16">
        <f t="shared" si="80"/>
        <v>0</v>
      </c>
      <c r="CC33" s="16">
        <f t="shared" si="12"/>
        <v>0</v>
      </c>
      <c r="CD33" s="16">
        <f t="shared" si="81"/>
        <v>0</v>
      </c>
      <c r="CE33" s="16">
        <f t="shared" si="13"/>
        <v>0</v>
      </c>
      <c r="CF33" s="16">
        <f t="shared" si="82"/>
        <v>0</v>
      </c>
      <c r="CG33" s="16">
        <f t="shared" si="83"/>
        <v>8</v>
      </c>
      <c r="CH33" s="69" t="str">
        <f t="shared" si="84"/>
        <v/>
      </c>
      <c r="CI33" s="4">
        <f t="shared" si="85"/>
        <v>46262</v>
      </c>
      <c r="CJ33" s="8"/>
      <c r="CK33" s="16">
        <f t="shared" si="86"/>
        <v>0</v>
      </c>
      <c r="CL33" s="16">
        <f t="shared" si="87"/>
        <v>0</v>
      </c>
      <c r="CM33" s="16">
        <f t="shared" si="88"/>
        <v>0</v>
      </c>
      <c r="CN33" s="16">
        <f t="shared" si="89"/>
        <v>0</v>
      </c>
      <c r="CO33" s="16">
        <f t="shared" si="14"/>
        <v>0</v>
      </c>
      <c r="CP33" s="16">
        <f t="shared" si="90"/>
        <v>0</v>
      </c>
      <c r="CQ33" s="16">
        <f t="shared" si="15"/>
        <v>0</v>
      </c>
      <c r="CR33" s="16">
        <f t="shared" si="91"/>
        <v>0</v>
      </c>
      <c r="CS33" s="16">
        <f t="shared" si="92"/>
        <v>4</v>
      </c>
      <c r="CT33" s="69" t="str">
        <f t="shared" si="93"/>
        <v/>
      </c>
      <c r="CU33" s="4">
        <f t="shared" si="94"/>
        <v>46293</v>
      </c>
      <c r="CV33" s="8"/>
      <c r="CW33" s="16">
        <f t="shared" si="95"/>
        <v>0</v>
      </c>
      <c r="CX33" s="16">
        <f t="shared" si="96"/>
        <v>0</v>
      </c>
      <c r="CY33" s="16">
        <f t="shared" si="97"/>
        <v>0</v>
      </c>
      <c r="CZ33" s="16">
        <f t="shared" si="98"/>
        <v>0</v>
      </c>
      <c r="DA33" s="16">
        <f t="shared" si="16"/>
        <v>0</v>
      </c>
      <c r="DB33" s="16">
        <f t="shared" si="99"/>
        <v>0</v>
      </c>
      <c r="DC33" s="16">
        <f t="shared" si="17"/>
        <v>0</v>
      </c>
      <c r="DD33" s="16">
        <f t="shared" si="100"/>
        <v>0</v>
      </c>
      <c r="DE33" s="16">
        <f t="shared" si="101"/>
        <v>7</v>
      </c>
      <c r="DF33" s="69">
        <f t="shared" si="102"/>
        <v>44</v>
      </c>
      <c r="DG33" s="4">
        <f t="shared" si="103"/>
        <v>46323</v>
      </c>
      <c r="DH33" s="8" t="s">
        <v>27</v>
      </c>
      <c r="DI33" s="16">
        <f t="shared" si="104"/>
        <v>0</v>
      </c>
      <c r="DJ33" s="16">
        <f t="shared" si="105"/>
        <v>0</v>
      </c>
      <c r="DK33" s="16">
        <f t="shared" si="106"/>
        <v>0</v>
      </c>
      <c r="DL33" s="16">
        <f t="shared" si="107"/>
        <v>0</v>
      </c>
      <c r="DM33" s="16">
        <f t="shared" si="18"/>
        <v>8</v>
      </c>
      <c r="DN33" s="16">
        <f t="shared" si="108"/>
        <v>0</v>
      </c>
      <c r="DO33" s="16">
        <f t="shared" si="19"/>
        <v>0</v>
      </c>
      <c r="DP33" s="16">
        <f t="shared" si="109"/>
        <v>8</v>
      </c>
      <c r="DQ33" s="16">
        <f t="shared" si="110"/>
        <v>8</v>
      </c>
      <c r="DR33" s="69" t="str">
        <f t="shared" si="111"/>
        <v/>
      </c>
      <c r="DS33" s="4">
        <f t="shared" si="112"/>
        <v>46354</v>
      </c>
      <c r="DT33" s="8"/>
      <c r="DU33" s="16">
        <f t="shared" si="113"/>
        <v>0</v>
      </c>
      <c r="DV33" s="16">
        <f t="shared" si="114"/>
        <v>0</v>
      </c>
      <c r="DW33" s="16">
        <f t="shared" si="115"/>
        <v>0</v>
      </c>
      <c r="DX33" s="16">
        <f t="shared" si="116"/>
        <v>0</v>
      </c>
      <c r="DY33" s="16">
        <f t="shared" si="20"/>
        <v>0</v>
      </c>
      <c r="DZ33" s="16">
        <f t="shared" si="117"/>
        <v>0</v>
      </c>
      <c r="EA33" s="16">
        <f t="shared" si="21"/>
        <v>0</v>
      </c>
      <c r="EB33" s="16">
        <f t="shared" si="118"/>
        <v>0</v>
      </c>
      <c r="EC33" s="16">
        <f t="shared" si="119"/>
        <v>0</v>
      </c>
      <c r="ED33" s="69" t="str">
        <f t="shared" si="120"/>
        <v/>
      </c>
      <c r="EE33" s="4">
        <f t="shared" si="121"/>
        <v>46384</v>
      </c>
      <c r="EF33" s="8"/>
      <c r="EG33" s="16">
        <f t="shared" si="122"/>
        <v>0</v>
      </c>
      <c r="EH33" s="16">
        <f t="shared" si="123"/>
        <v>0</v>
      </c>
      <c r="EI33" s="16">
        <f t="shared" si="124"/>
        <v>0</v>
      </c>
      <c r="EJ33" s="16">
        <f t="shared" si="125"/>
        <v>0</v>
      </c>
      <c r="EK33" s="16">
        <f t="shared" si="22"/>
        <v>0</v>
      </c>
      <c r="EL33" s="16">
        <f t="shared" si="126"/>
        <v>0</v>
      </c>
      <c r="EM33" s="16">
        <f t="shared" si="23"/>
        <v>0</v>
      </c>
      <c r="EN33" s="16">
        <f t="shared" si="127"/>
        <v>0</v>
      </c>
      <c r="EO33" s="16">
        <f t="shared" si="128"/>
        <v>7</v>
      </c>
      <c r="EP33" s="55"/>
    </row>
    <row r="34" spans="1:146" ht="21" customHeight="1" x14ac:dyDescent="0.2">
      <c r="A34" s="55"/>
      <c r="B34" s="69" t="str">
        <f t="shared" si="24"/>
        <v/>
      </c>
      <c r="C34" s="4">
        <f t="shared" si="25"/>
        <v>46051</v>
      </c>
      <c r="D34" s="66"/>
      <c r="E34" s="2">
        <f t="shared" si="129"/>
        <v>0</v>
      </c>
      <c r="F34" s="2">
        <f t="shared" si="130"/>
        <v>0</v>
      </c>
      <c r="G34" s="2">
        <f t="shared" si="131"/>
        <v>0</v>
      </c>
      <c r="H34" s="16">
        <f t="shared" si="26"/>
        <v>0</v>
      </c>
      <c r="I34" s="16">
        <f t="shared" si="27"/>
        <v>0</v>
      </c>
      <c r="J34" s="16">
        <f t="shared" si="28"/>
        <v>0</v>
      </c>
      <c r="K34" s="16">
        <f t="shared" si="0"/>
        <v>0</v>
      </c>
      <c r="L34" s="16">
        <f t="shared" si="29"/>
        <v>0</v>
      </c>
      <c r="M34" s="16">
        <f t="shared" si="30"/>
        <v>8</v>
      </c>
      <c r="N34" s="69" t="str">
        <f t="shared" si="31"/>
        <v/>
      </c>
      <c r="O34" s="4">
        <f>IF(MONTH(O33+1)=MONTH(O32),O33+1,0)</f>
        <v>0</v>
      </c>
      <c r="P34" s="8"/>
      <c r="Q34" s="16">
        <f t="shared" si="33"/>
        <v>0</v>
      </c>
      <c r="R34" s="16">
        <f t="shared" si="34"/>
        <v>0</v>
      </c>
      <c r="S34" s="16">
        <f t="shared" si="35"/>
        <v>0</v>
      </c>
      <c r="T34" s="16">
        <f t="shared" si="1"/>
        <v>0</v>
      </c>
      <c r="U34" s="16">
        <f t="shared" si="2"/>
        <v>0</v>
      </c>
      <c r="V34" s="16">
        <f t="shared" si="3"/>
        <v>0</v>
      </c>
      <c r="W34" s="16">
        <f t="shared" si="4"/>
        <v>0</v>
      </c>
      <c r="X34" s="16">
        <f t="shared" si="36"/>
        <v>0</v>
      </c>
      <c r="Y34" s="16">
        <f t="shared" si="37"/>
        <v>0</v>
      </c>
      <c r="Z34" s="69" t="str">
        <f t="shared" si="38"/>
        <v/>
      </c>
      <c r="AA34" s="4">
        <f t="shared" si="39"/>
        <v>46110</v>
      </c>
      <c r="AB34" s="8"/>
      <c r="AC34" s="16">
        <f t="shared" si="40"/>
        <v>0</v>
      </c>
      <c r="AD34" s="16">
        <f t="shared" si="41"/>
        <v>0</v>
      </c>
      <c r="AE34" s="16">
        <f t="shared" si="42"/>
        <v>0</v>
      </c>
      <c r="AF34" s="16">
        <f t="shared" si="43"/>
        <v>0</v>
      </c>
      <c r="AG34" s="16">
        <f t="shared" si="5"/>
        <v>0</v>
      </c>
      <c r="AH34" s="16">
        <f t="shared" si="44"/>
        <v>0</v>
      </c>
      <c r="AI34" s="16">
        <f t="shared" si="6"/>
        <v>0</v>
      </c>
      <c r="AJ34" s="16">
        <f t="shared" si="45"/>
        <v>0</v>
      </c>
      <c r="AK34" s="16">
        <f t="shared" si="46"/>
        <v>0</v>
      </c>
      <c r="AL34" s="69">
        <f t="shared" si="47"/>
        <v>18</v>
      </c>
      <c r="AM34" s="4">
        <f t="shared" si="48"/>
        <v>46141</v>
      </c>
      <c r="AN34" s="8"/>
      <c r="AO34" s="16">
        <f t="shared" si="49"/>
        <v>0</v>
      </c>
      <c r="AP34" s="16">
        <f t="shared" si="50"/>
        <v>0</v>
      </c>
      <c r="AQ34" s="16">
        <f t="shared" si="51"/>
        <v>0</v>
      </c>
      <c r="AR34" s="16">
        <f t="shared" si="52"/>
        <v>0</v>
      </c>
      <c r="AS34" s="16">
        <f t="shared" si="7"/>
        <v>0</v>
      </c>
      <c r="AT34" s="16">
        <f t="shared" si="53"/>
        <v>0</v>
      </c>
      <c r="AU34" s="16">
        <f t="shared" si="8"/>
        <v>0</v>
      </c>
      <c r="AV34" s="16">
        <f t="shared" si="54"/>
        <v>0</v>
      </c>
      <c r="AW34" s="16">
        <f t="shared" si="55"/>
        <v>8</v>
      </c>
      <c r="AX34" s="69" t="str">
        <f t="shared" si="56"/>
        <v/>
      </c>
      <c r="AY34" s="4">
        <f t="shared" si="57"/>
        <v>46171</v>
      </c>
      <c r="AZ34" s="8"/>
      <c r="BA34" s="16">
        <f t="shared" si="58"/>
        <v>0</v>
      </c>
      <c r="BB34" s="16">
        <f t="shared" si="59"/>
        <v>0</v>
      </c>
      <c r="BC34" s="16">
        <f t="shared" si="60"/>
        <v>0</v>
      </c>
      <c r="BD34" s="16">
        <f t="shared" si="61"/>
        <v>0</v>
      </c>
      <c r="BE34" s="16">
        <f t="shared" si="9"/>
        <v>0</v>
      </c>
      <c r="BF34" s="16">
        <f t="shared" si="62"/>
        <v>0</v>
      </c>
      <c r="BG34" s="16">
        <f t="shared" si="63"/>
        <v>0</v>
      </c>
      <c r="BH34" s="16">
        <f t="shared" si="64"/>
        <v>0</v>
      </c>
      <c r="BI34" s="16">
        <f t="shared" si="65"/>
        <v>4</v>
      </c>
      <c r="BJ34" s="69" t="str">
        <f t="shared" si="66"/>
        <v/>
      </c>
      <c r="BK34" s="4">
        <f t="shared" si="67"/>
        <v>46202</v>
      </c>
      <c r="BL34" s="8"/>
      <c r="BM34" s="16">
        <f t="shared" si="68"/>
        <v>0</v>
      </c>
      <c r="BN34" s="16">
        <f t="shared" si="69"/>
        <v>0</v>
      </c>
      <c r="BO34" s="16">
        <f t="shared" si="70"/>
        <v>0</v>
      </c>
      <c r="BP34" s="16">
        <f t="shared" si="71"/>
        <v>0</v>
      </c>
      <c r="BQ34" s="16">
        <f t="shared" si="10"/>
        <v>0</v>
      </c>
      <c r="BR34" s="16">
        <f t="shared" si="72"/>
        <v>0</v>
      </c>
      <c r="BS34" s="16">
        <f t="shared" si="11"/>
        <v>0</v>
      </c>
      <c r="BT34" s="16">
        <f t="shared" si="73"/>
        <v>0</v>
      </c>
      <c r="BU34" s="16">
        <f t="shared" si="74"/>
        <v>7</v>
      </c>
      <c r="BV34" s="69">
        <f t="shared" si="75"/>
        <v>31</v>
      </c>
      <c r="BW34" s="4">
        <f t="shared" si="76"/>
        <v>46232</v>
      </c>
      <c r="BX34" s="8"/>
      <c r="BY34" s="16">
        <f t="shared" si="77"/>
        <v>0</v>
      </c>
      <c r="BZ34" s="16">
        <f t="shared" si="78"/>
        <v>0</v>
      </c>
      <c r="CA34" s="16">
        <f t="shared" si="79"/>
        <v>0</v>
      </c>
      <c r="CB34" s="16">
        <f t="shared" si="80"/>
        <v>0</v>
      </c>
      <c r="CC34" s="16">
        <f t="shared" si="12"/>
        <v>0</v>
      </c>
      <c r="CD34" s="16">
        <f t="shared" si="81"/>
        <v>0</v>
      </c>
      <c r="CE34" s="16">
        <f t="shared" si="13"/>
        <v>0</v>
      </c>
      <c r="CF34" s="16">
        <f t="shared" si="82"/>
        <v>0</v>
      </c>
      <c r="CG34" s="16">
        <f t="shared" si="83"/>
        <v>8</v>
      </c>
      <c r="CH34" s="69" t="str">
        <f t="shared" si="84"/>
        <v/>
      </c>
      <c r="CI34" s="4">
        <f t="shared" si="85"/>
        <v>46263</v>
      </c>
      <c r="CJ34" s="8"/>
      <c r="CK34" s="16">
        <f t="shared" si="86"/>
        <v>0</v>
      </c>
      <c r="CL34" s="16">
        <f t="shared" si="87"/>
        <v>0</v>
      </c>
      <c r="CM34" s="16">
        <f t="shared" si="88"/>
        <v>0</v>
      </c>
      <c r="CN34" s="16">
        <f t="shared" si="89"/>
        <v>0</v>
      </c>
      <c r="CO34" s="16">
        <f t="shared" si="14"/>
        <v>0</v>
      </c>
      <c r="CP34" s="16">
        <f t="shared" si="90"/>
        <v>0</v>
      </c>
      <c r="CQ34" s="16">
        <f t="shared" si="15"/>
        <v>0</v>
      </c>
      <c r="CR34" s="16">
        <f t="shared" si="91"/>
        <v>0</v>
      </c>
      <c r="CS34" s="16">
        <f t="shared" si="92"/>
        <v>0</v>
      </c>
      <c r="CT34" s="69" t="str">
        <f t="shared" si="93"/>
        <v/>
      </c>
      <c r="CU34" s="4">
        <f t="shared" si="94"/>
        <v>46294</v>
      </c>
      <c r="CV34" s="8"/>
      <c r="CW34" s="16">
        <f t="shared" si="95"/>
        <v>0</v>
      </c>
      <c r="CX34" s="16">
        <f t="shared" si="96"/>
        <v>0</v>
      </c>
      <c r="CY34" s="16">
        <f t="shared" si="97"/>
        <v>0</v>
      </c>
      <c r="CZ34" s="16">
        <f t="shared" si="98"/>
        <v>0</v>
      </c>
      <c r="DA34" s="16">
        <f t="shared" si="16"/>
        <v>0</v>
      </c>
      <c r="DB34" s="16">
        <f t="shared" si="99"/>
        <v>0</v>
      </c>
      <c r="DC34" s="16">
        <f t="shared" si="17"/>
        <v>0</v>
      </c>
      <c r="DD34" s="16">
        <f t="shared" si="100"/>
        <v>0</v>
      </c>
      <c r="DE34" s="16">
        <f t="shared" si="101"/>
        <v>8</v>
      </c>
      <c r="DF34" s="69" t="str">
        <f t="shared" si="102"/>
        <v/>
      </c>
      <c r="DG34" s="4">
        <f t="shared" si="103"/>
        <v>46324</v>
      </c>
      <c r="DH34" s="8" t="s">
        <v>27</v>
      </c>
      <c r="DI34" s="16">
        <f t="shared" si="104"/>
        <v>0</v>
      </c>
      <c r="DJ34" s="16">
        <f t="shared" si="105"/>
        <v>0</v>
      </c>
      <c r="DK34" s="16">
        <f t="shared" si="106"/>
        <v>0</v>
      </c>
      <c r="DL34" s="16">
        <f t="shared" si="107"/>
        <v>0</v>
      </c>
      <c r="DM34" s="16">
        <f t="shared" si="18"/>
        <v>8</v>
      </c>
      <c r="DN34" s="16">
        <f t="shared" si="108"/>
        <v>0</v>
      </c>
      <c r="DO34" s="16">
        <f t="shared" si="19"/>
        <v>0</v>
      </c>
      <c r="DP34" s="16">
        <f t="shared" si="109"/>
        <v>8</v>
      </c>
      <c r="DQ34" s="16">
        <f t="shared" si="110"/>
        <v>8</v>
      </c>
      <c r="DR34" s="69" t="str">
        <f t="shared" si="111"/>
        <v/>
      </c>
      <c r="DS34" s="4">
        <f t="shared" si="112"/>
        <v>46355</v>
      </c>
      <c r="DT34" s="8"/>
      <c r="DU34" s="16">
        <f t="shared" si="113"/>
        <v>0</v>
      </c>
      <c r="DV34" s="16">
        <f t="shared" si="114"/>
        <v>0</v>
      </c>
      <c r="DW34" s="16">
        <f t="shared" si="115"/>
        <v>0</v>
      </c>
      <c r="DX34" s="16">
        <f t="shared" si="116"/>
        <v>0</v>
      </c>
      <c r="DY34" s="16">
        <f t="shared" si="20"/>
        <v>0</v>
      </c>
      <c r="DZ34" s="16">
        <f t="shared" si="117"/>
        <v>0</v>
      </c>
      <c r="EA34" s="16">
        <f t="shared" si="21"/>
        <v>0</v>
      </c>
      <c r="EB34" s="16">
        <f t="shared" si="118"/>
        <v>0</v>
      </c>
      <c r="EC34" s="16">
        <f t="shared" si="119"/>
        <v>0</v>
      </c>
      <c r="ED34" s="69" t="str">
        <f t="shared" si="120"/>
        <v/>
      </c>
      <c r="EE34" s="4">
        <f t="shared" si="121"/>
        <v>46385</v>
      </c>
      <c r="EF34" s="8"/>
      <c r="EG34" s="16">
        <f t="shared" si="122"/>
        <v>0</v>
      </c>
      <c r="EH34" s="16">
        <f t="shared" si="123"/>
        <v>0</v>
      </c>
      <c r="EI34" s="16">
        <f t="shared" si="124"/>
        <v>0</v>
      </c>
      <c r="EJ34" s="16">
        <f t="shared" si="125"/>
        <v>0</v>
      </c>
      <c r="EK34" s="16">
        <f t="shared" si="22"/>
        <v>0</v>
      </c>
      <c r="EL34" s="16">
        <f t="shared" si="126"/>
        <v>0</v>
      </c>
      <c r="EM34" s="16">
        <f t="shared" si="23"/>
        <v>0</v>
      </c>
      <c r="EN34" s="16">
        <f t="shared" si="127"/>
        <v>0</v>
      </c>
      <c r="EO34" s="16">
        <f t="shared" si="128"/>
        <v>8</v>
      </c>
      <c r="EP34" s="55"/>
    </row>
    <row r="35" spans="1:146" ht="21" customHeight="1" x14ac:dyDescent="0.2">
      <c r="A35" s="55"/>
      <c r="B35" s="69" t="str">
        <f t="shared" si="24"/>
        <v/>
      </c>
      <c r="C35" s="4">
        <f t="shared" si="25"/>
        <v>46052</v>
      </c>
      <c r="D35" s="66"/>
      <c r="E35" s="2">
        <f t="shared" si="129"/>
        <v>0</v>
      </c>
      <c r="F35" s="2">
        <f t="shared" si="130"/>
        <v>0</v>
      </c>
      <c r="G35" s="2">
        <f t="shared" si="131"/>
        <v>0</v>
      </c>
      <c r="H35" s="16">
        <f t="shared" si="26"/>
        <v>0</v>
      </c>
      <c r="I35" s="16">
        <f t="shared" si="27"/>
        <v>0</v>
      </c>
      <c r="J35" s="16">
        <f t="shared" si="28"/>
        <v>0</v>
      </c>
      <c r="K35" s="16">
        <f t="shared" si="0"/>
        <v>0</v>
      </c>
      <c r="L35" s="16">
        <f t="shared" si="29"/>
        <v>0</v>
      </c>
      <c r="M35" s="16">
        <f t="shared" si="30"/>
        <v>4</v>
      </c>
      <c r="N35" s="69" t="str">
        <f t="shared" si="31"/>
        <v/>
      </c>
      <c r="O35" s="4"/>
      <c r="P35" s="8"/>
      <c r="Q35" s="16">
        <f t="shared" si="33"/>
        <v>0</v>
      </c>
      <c r="R35" s="16">
        <f t="shared" si="34"/>
        <v>0</v>
      </c>
      <c r="S35" s="16">
        <f t="shared" si="35"/>
        <v>0</v>
      </c>
      <c r="T35" s="16">
        <f t="shared" si="1"/>
        <v>0</v>
      </c>
      <c r="U35" s="16">
        <f t="shared" si="2"/>
        <v>0</v>
      </c>
      <c r="V35" s="16">
        <f t="shared" si="3"/>
        <v>0</v>
      </c>
      <c r="W35" s="16">
        <f t="shared" si="4"/>
        <v>0</v>
      </c>
      <c r="X35" s="16">
        <f t="shared" si="36"/>
        <v>0</v>
      </c>
      <c r="Y35" s="16">
        <f t="shared" si="37"/>
        <v>0</v>
      </c>
      <c r="Z35" s="69" t="str">
        <f t="shared" si="38"/>
        <v/>
      </c>
      <c r="AA35" s="4">
        <f t="shared" si="39"/>
        <v>46111</v>
      </c>
      <c r="AB35" s="8"/>
      <c r="AC35" s="16">
        <f t="shared" si="40"/>
        <v>0</v>
      </c>
      <c r="AD35" s="16">
        <f t="shared" si="41"/>
        <v>0</v>
      </c>
      <c r="AE35" s="16">
        <f t="shared" si="42"/>
        <v>0</v>
      </c>
      <c r="AF35" s="16">
        <f t="shared" si="43"/>
        <v>0</v>
      </c>
      <c r="AG35" s="16">
        <f t="shared" si="5"/>
        <v>0</v>
      </c>
      <c r="AH35" s="16">
        <f t="shared" si="44"/>
        <v>0</v>
      </c>
      <c r="AI35" s="16">
        <f t="shared" si="6"/>
        <v>0</v>
      </c>
      <c r="AJ35" s="16">
        <f t="shared" si="45"/>
        <v>0</v>
      </c>
      <c r="AK35" s="16">
        <f t="shared" si="46"/>
        <v>7</v>
      </c>
      <c r="AL35" s="69" t="str">
        <f t="shared" si="47"/>
        <v/>
      </c>
      <c r="AM35" s="4">
        <f t="shared" si="48"/>
        <v>46142</v>
      </c>
      <c r="AN35" s="8"/>
      <c r="AO35" s="16">
        <f t="shared" si="49"/>
        <v>0</v>
      </c>
      <c r="AP35" s="16">
        <f t="shared" si="50"/>
        <v>0</v>
      </c>
      <c r="AQ35" s="16">
        <f t="shared" si="51"/>
        <v>0</v>
      </c>
      <c r="AR35" s="16">
        <f t="shared" si="52"/>
        <v>0</v>
      </c>
      <c r="AS35" s="16">
        <f t="shared" si="7"/>
        <v>0</v>
      </c>
      <c r="AT35" s="16">
        <f t="shared" si="53"/>
        <v>0</v>
      </c>
      <c r="AU35" s="16">
        <f t="shared" si="8"/>
        <v>0</v>
      </c>
      <c r="AV35" s="16">
        <f t="shared" si="54"/>
        <v>0</v>
      </c>
      <c r="AW35" s="16">
        <f t="shared" si="55"/>
        <v>8</v>
      </c>
      <c r="AX35" s="69" t="str">
        <f t="shared" si="56"/>
        <v/>
      </c>
      <c r="AY35" s="4">
        <f t="shared" si="57"/>
        <v>46172</v>
      </c>
      <c r="AZ35" s="8"/>
      <c r="BA35" s="16">
        <f t="shared" si="58"/>
        <v>0</v>
      </c>
      <c r="BB35" s="16">
        <f t="shared" si="59"/>
        <v>0</v>
      </c>
      <c r="BC35" s="16">
        <f t="shared" si="60"/>
        <v>0</v>
      </c>
      <c r="BD35" s="16">
        <f t="shared" si="61"/>
        <v>0</v>
      </c>
      <c r="BE35" s="16">
        <f t="shared" si="9"/>
        <v>0</v>
      </c>
      <c r="BF35" s="16">
        <f t="shared" si="62"/>
        <v>0</v>
      </c>
      <c r="BG35" s="16">
        <f t="shared" si="63"/>
        <v>0</v>
      </c>
      <c r="BH35" s="16">
        <f t="shared" si="64"/>
        <v>0</v>
      </c>
      <c r="BI35" s="16">
        <f t="shared" si="65"/>
        <v>0</v>
      </c>
      <c r="BJ35" s="69" t="str">
        <f t="shared" si="66"/>
        <v/>
      </c>
      <c r="BK35" s="4">
        <f t="shared" si="67"/>
        <v>46203</v>
      </c>
      <c r="BL35" s="8"/>
      <c r="BM35" s="16">
        <f t="shared" si="68"/>
        <v>0</v>
      </c>
      <c r="BN35" s="16">
        <f t="shared" si="69"/>
        <v>0</v>
      </c>
      <c r="BO35" s="16">
        <f t="shared" si="70"/>
        <v>0</v>
      </c>
      <c r="BP35" s="16">
        <f t="shared" si="71"/>
        <v>0</v>
      </c>
      <c r="BQ35" s="16">
        <f t="shared" si="10"/>
        <v>0</v>
      </c>
      <c r="BR35" s="16">
        <f t="shared" si="72"/>
        <v>0</v>
      </c>
      <c r="BS35" s="16">
        <f t="shared" si="11"/>
        <v>0</v>
      </c>
      <c r="BT35" s="16">
        <f t="shared" si="73"/>
        <v>0</v>
      </c>
      <c r="BU35" s="16">
        <f t="shared" si="74"/>
        <v>8</v>
      </c>
      <c r="BV35" s="69" t="str">
        <f t="shared" si="75"/>
        <v/>
      </c>
      <c r="BW35" s="4">
        <f t="shared" si="76"/>
        <v>46233</v>
      </c>
      <c r="BX35" s="8"/>
      <c r="BY35" s="16">
        <f t="shared" si="77"/>
        <v>0</v>
      </c>
      <c r="BZ35" s="16">
        <f t="shared" si="78"/>
        <v>0</v>
      </c>
      <c r="CA35" s="16">
        <f t="shared" si="79"/>
        <v>0</v>
      </c>
      <c r="CB35" s="16">
        <f t="shared" si="80"/>
        <v>0</v>
      </c>
      <c r="CC35" s="16">
        <f t="shared" si="12"/>
        <v>0</v>
      </c>
      <c r="CD35" s="16">
        <f t="shared" si="81"/>
        <v>0</v>
      </c>
      <c r="CE35" s="16">
        <f t="shared" si="13"/>
        <v>0</v>
      </c>
      <c r="CF35" s="16">
        <f t="shared" si="82"/>
        <v>0</v>
      </c>
      <c r="CG35" s="16">
        <f t="shared" si="83"/>
        <v>8</v>
      </c>
      <c r="CH35" s="69" t="str">
        <f t="shared" si="84"/>
        <v/>
      </c>
      <c r="CI35" s="4">
        <f t="shared" si="85"/>
        <v>46264</v>
      </c>
      <c r="CJ35" s="8"/>
      <c r="CK35" s="16">
        <f t="shared" si="86"/>
        <v>0</v>
      </c>
      <c r="CL35" s="16">
        <f t="shared" si="87"/>
        <v>0</v>
      </c>
      <c r="CM35" s="16">
        <f t="shared" si="88"/>
        <v>0</v>
      </c>
      <c r="CN35" s="16">
        <f t="shared" si="89"/>
        <v>0</v>
      </c>
      <c r="CO35" s="16">
        <f t="shared" si="14"/>
        <v>0</v>
      </c>
      <c r="CP35" s="16">
        <f t="shared" si="90"/>
        <v>0</v>
      </c>
      <c r="CQ35" s="16">
        <f t="shared" si="15"/>
        <v>0</v>
      </c>
      <c r="CR35" s="16">
        <f t="shared" si="91"/>
        <v>0</v>
      </c>
      <c r="CS35" s="16">
        <f t="shared" si="92"/>
        <v>0</v>
      </c>
      <c r="CT35" s="69">
        <f t="shared" si="93"/>
        <v>40</v>
      </c>
      <c r="CU35" s="4">
        <f t="shared" si="94"/>
        <v>46295</v>
      </c>
      <c r="CV35" s="8"/>
      <c r="CW35" s="16">
        <f t="shared" si="95"/>
        <v>0</v>
      </c>
      <c r="CX35" s="16">
        <f t="shared" si="96"/>
        <v>0</v>
      </c>
      <c r="CY35" s="16">
        <f t="shared" si="97"/>
        <v>0</v>
      </c>
      <c r="CZ35" s="16">
        <f t="shared" si="98"/>
        <v>0</v>
      </c>
      <c r="DA35" s="16">
        <f t="shared" si="16"/>
        <v>0</v>
      </c>
      <c r="DB35" s="16">
        <f t="shared" si="99"/>
        <v>0</v>
      </c>
      <c r="DC35" s="16">
        <f t="shared" si="17"/>
        <v>0</v>
      </c>
      <c r="DD35" s="16">
        <f t="shared" si="100"/>
        <v>0</v>
      </c>
      <c r="DE35" s="16">
        <f t="shared" si="101"/>
        <v>8</v>
      </c>
      <c r="DF35" s="69" t="str">
        <f t="shared" si="102"/>
        <v/>
      </c>
      <c r="DG35" s="4">
        <f t="shared" si="103"/>
        <v>46325</v>
      </c>
      <c r="DH35" s="8" t="s">
        <v>27</v>
      </c>
      <c r="DI35" s="16">
        <f t="shared" si="104"/>
        <v>0</v>
      </c>
      <c r="DJ35" s="16">
        <f t="shared" si="105"/>
        <v>0</v>
      </c>
      <c r="DK35" s="16">
        <f t="shared" si="106"/>
        <v>0</v>
      </c>
      <c r="DL35" s="16">
        <f t="shared" si="107"/>
        <v>0</v>
      </c>
      <c r="DM35" s="16">
        <f t="shared" si="18"/>
        <v>4</v>
      </c>
      <c r="DN35" s="16">
        <f t="shared" si="108"/>
        <v>0</v>
      </c>
      <c r="DO35" s="16">
        <f t="shared" si="19"/>
        <v>0</v>
      </c>
      <c r="DP35" s="16">
        <f t="shared" si="109"/>
        <v>4</v>
      </c>
      <c r="DQ35" s="16">
        <f t="shared" si="110"/>
        <v>4</v>
      </c>
      <c r="DR35" s="69" t="str">
        <f t="shared" si="111"/>
        <v/>
      </c>
      <c r="DS35" s="4">
        <f t="shared" si="112"/>
        <v>46356</v>
      </c>
      <c r="DT35" s="8" t="s">
        <v>27</v>
      </c>
      <c r="DU35" s="16">
        <f t="shared" si="113"/>
        <v>0</v>
      </c>
      <c r="DV35" s="16">
        <f t="shared" si="114"/>
        <v>0</v>
      </c>
      <c r="DW35" s="16">
        <f t="shared" si="115"/>
        <v>0</v>
      </c>
      <c r="DX35" s="16">
        <f t="shared" si="116"/>
        <v>0</v>
      </c>
      <c r="DY35" s="16">
        <f t="shared" si="20"/>
        <v>7</v>
      </c>
      <c r="DZ35" s="16">
        <f t="shared" si="117"/>
        <v>0</v>
      </c>
      <c r="EA35" s="16">
        <f t="shared" si="21"/>
        <v>0</v>
      </c>
      <c r="EB35" s="16">
        <f t="shared" si="118"/>
        <v>7</v>
      </c>
      <c r="EC35" s="16">
        <f t="shared" si="119"/>
        <v>7</v>
      </c>
      <c r="ED35" s="69">
        <f t="shared" si="120"/>
        <v>53</v>
      </c>
      <c r="EE35" s="4">
        <f t="shared" si="121"/>
        <v>46386</v>
      </c>
      <c r="EF35" s="8"/>
      <c r="EG35" s="16">
        <f t="shared" si="122"/>
        <v>0</v>
      </c>
      <c r="EH35" s="16">
        <f t="shared" si="123"/>
        <v>0</v>
      </c>
      <c r="EI35" s="16">
        <f t="shared" si="124"/>
        <v>0</v>
      </c>
      <c r="EJ35" s="16">
        <f t="shared" si="125"/>
        <v>0</v>
      </c>
      <c r="EK35" s="16">
        <f t="shared" si="22"/>
        <v>0</v>
      </c>
      <c r="EL35" s="16">
        <f t="shared" si="126"/>
        <v>0</v>
      </c>
      <c r="EM35" s="16">
        <f t="shared" si="23"/>
        <v>0</v>
      </c>
      <c r="EN35" s="16">
        <f t="shared" si="127"/>
        <v>0</v>
      </c>
      <c r="EO35" s="16">
        <f t="shared" si="128"/>
        <v>8</v>
      </c>
      <c r="EP35" s="55"/>
    </row>
    <row r="36" spans="1:146" ht="21" customHeight="1" x14ac:dyDescent="0.2">
      <c r="A36" s="55"/>
      <c r="B36" s="65" t="str">
        <f t="shared" si="24"/>
        <v/>
      </c>
      <c r="C36" s="4">
        <f t="shared" si="25"/>
        <v>46053</v>
      </c>
      <c r="D36" s="66"/>
      <c r="E36" s="2">
        <f t="shared" si="129"/>
        <v>0</v>
      </c>
      <c r="F36" s="2">
        <f t="shared" si="130"/>
        <v>0</v>
      </c>
      <c r="G36" s="2">
        <f t="shared" si="131"/>
        <v>0</v>
      </c>
      <c r="H36" s="16">
        <f t="shared" si="26"/>
        <v>0</v>
      </c>
      <c r="I36" s="16">
        <f t="shared" si="27"/>
        <v>0</v>
      </c>
      <c r="J36" s="16">
        <f t="shared" si="28"/>
        <v>0</v>
      </c>
      <c r="K36" s="16">
        <f t="shared" si="0"/>
        <v>0</v>
      </c>
      <c r="L36" s="16">
        <f t="shared" si="29"/>
        <v>0</v>
      </c>
      <c r="M36" s="16">
        <f t="shared" si="30"/>
        <v>0</v>
      </c>
      <c r="N36" s="65" t="str">
        <f t="shared" si="31"/>
        <v/>
      </c>
      <c r="O36" s="4"/>
      <c r="P36" s="21"/>
      <c r="Q36" s="16">
        <f t="shared" si="33"/>
        <v>0</v>
      </c>
      <c r="R36" s="16">
        <f t="shared" si="34"/>
        <v>0</v>
      </c>
      <c r="S36" s="16">
        <f t="shared" si="35"/>
        <v>0</v>
      </c>
      <c r="T36" s="16">
        <f t="shared" si="1"/>
        <v>0</v>
      </c>
      <c r="U36" s="16">
        <f t="shared" si="2"/>
        <v>0</v>
      </c>
      <c r="V36" s="16">
        <f t="shared" si="3"/>
        <v>0</v>
      </c>
      <c r="W36" s="16">
        <f t="shared" si="4"/>
        <v>0</v>
      </c>
      <c r="X36" s="16">
        <f t="shared" si="36"/>
        <v>0</v>
      </c>
      <c r="Y36" s="16">
        <f t="shared" si="37"/>
        <v>0</v>
      </c>
      <c r="Z36" s="65" t="str">
        <f>IF(WEEKDAY(AA36,2)=3, _xlfn.ISOWEEKNUM(AA36),"")</f>
        <v/>
      </c>
      <c r="AA36" s="4">
        <f t="shared" si="39"/>
        <v>46112</v>
      </c>
      <c r="AB36" s="8"/>
      <c r="AC36" s="16">
        <f t="shared" si="40"/>
        <v>0</v>
      </c>
      <c r="AD36" s="16">
        <f t="shared" si="41"/>
        <v>0</v>
      </c>
      <c r="AE36" s="16">
        <f t="shared" si="42"/>
        <v>0</v>
      </c>
      <c r="AF36" s="16">
        <f t="shared" si="43"/>
        <v>0</v>
      </c>
      <c r="AG36" s="16">
        <f t="shared" si="5"/>
        <v>0</v>
      </c>
      <c r="AH36" s="16">
        <f t="shared" si="44"/>
        <v>0</v>
      </c>
      <c r="AI36" s="16">
        <f t="shared" si="6"/>
        <v>0</v>
      </c>
      <c r="AJ36" s="16">
        <f t="shared" si="45"/>
        <v>0</v>
      </c>
      <c r="AK36" s="16">
        <f t="shared" si="46"/>
        <v>8</v>
      </c>
      <c r="AL36" s="65" t="str">
        <f t="shared" si="47"/>
        <v/>
      </c>
      <c r="AM36" s="4"/>
      <c r="AN36" s="8"/>
      <c r="AO36" s="16">
        <f t="shared" si="49"/>
        <v>0</v>
      </c>
      <c r="AP36" s="16">
        <f t="shared" si="50"/>
        <v>0</v>
      </c>
      <c r="AQ36" s="16">
        <f t="shared" si="51"/>
        <v>0</v>
      </c>
      <c r="AR36" s="16">
        <f t="shared" si="52"/>
        <v>0</v>
      </c>
      <c r="AS36" s="16">
        <f t="shared" si="7"/>
        <v>0</v>
      </c>
      <c r="AT36" s="16">
        <f t="shared" si="53"/>
        <v>0</v>
      </c>
      <c r="AU36" s="16">
        <f t="shared" si="8"/>
        <v>0</v>
      </c>
      <c r="AV36" s="16">
        <f t="shared" si="54"/>
        <v>0</v>
      </c>
      <c r="AW36" s="16">
        <f t="shared" si="55"/>
        <v>0</v>
      </c>
      <c r="AX36" s="65" t="str">
        <f t="shared" si="56"/>
        <v/>
      </c>
      <c r="AY36" s="4">
        <f t="shared" si="57"/>
        <v>46173</v>
      </c>
      <c r="AZ36" s="8"/>
      <c r="BA36" s="16">
        <f t="shared" si="58"/>
        <v>0</v>
      </c>
      <c r="BB36" s="16">
        <f t="shared" si="59"/>
        <v>0</v>
      </c>
      <c r="BC36" s="16">
        <f t="shared" si="60"/>
        <v>0</v>
      </c>
      <c r="BD36" s="16">
        <f t="shared" si="61"/>
        <v>0</v>
      </c>
      <c r="BE36" s="16">
        <f t="shared" si="9"/>
        <v>0</v>
      </c>
      <c r="BF36" s="16">
        <f t="shared" si="62"/>
        <v>0</v>
      </c>
      <c r="BG36" s="16">
        <f t="shared" si="63"/>
        <v>0</v>
      </c>
      <c r="BH36" s="16">
        <f t="shared" si="64"/>
        <v>0</v>
      </c>
      <c r="BI36" s="16">
        <f t="shared" si="65"/>
        <v>0</v>
      </c>
      <c r="BJ36" s="65" t="str">
        <f t="shared" si="66"/>
        <v/>
      </c>
      <c r="BK36" s="4"/>
      <c r="BL36" s="8"/>
      <c r="BM36" s="16">
        <f t="shared" si="68"/>
        <v>0</v>
      </c>
      <c r="BN36" s="16">
        <f t="shared" si="69"/>
        <v>0</v>
      </c>
      <c r="BO36" s="16">
        <f t="shared" si="70"/>
        <v>0</v>
      </c>
      <c r="BP36" s="16">
        <f t="shared" si="71"/>
        <v>0</v>
      </c>
      <c r="BQ36" s="16">
        <f t="shared" si="10"/>
        <v>0</v>
      </c>
      <c r="BR36" s="16">
        <f t="shared" si="72"/>
        <v>0</v>
      </c>
      <c r="BS36" s="16">
        <f t="shared" si="11"/>
        <v>0</v>
      </c>
      <c r="BT36" s="16">
        <f t="shared" si="73"/>
        <v>0</v>
      </c>
      <c r="BU36" s="16">
        <f t="shared" si="74"/>
        <v>0</v>
      </c>
      <c r="BV36" s="65" t="str">
        <f t="shared" si="75"/>
        <v/>
      </c>
      <c r="BW36" s="4">
        <f t="shared" si="76"/>
        <v>46234</v>
      </c>
      <c r="BX36" s="8"/>
      <c r="BY36" s="16">
        <f t="shared" si="77"/>
        <v>0</v>
      </c>
      <c r="BZ36" s="16">
        <f t="shared" si="78"/>
        <v>0</v>
      </c>
      <c r="CA36" s="16">
        <f t="shared" si="79"/>
        <v>0</v>
      </c>
      <c r="CB36" s="16">
        <f t="shared" si="80"/>
        <v>0</v>
      </c>
      <c r="CC36" s="16">
        <f t="shared" si="12"/>
        <v>0</v>
      </c>
      <c r="CD36" s="16">
        <f t="shared" si="81"/>
        <v>0</v>
      </c>
      <c r="CE36" s="16">
        <f t="shared" si="13"/>
        <v>0</v>
      </c>
      <c r="CF36" s="16">
        <f t="shared" si="82"/>
        <v>0</v>
      </c>
      <c r="CG36" s="16">
        <f t="shared" si="83"/>
        <v>4</v>
      </c>
      <c r="CH36" s="65" t="str">
        <f t="shared" si="84"/>
        <v/>
      </c>
      <c r="CI36" s="4">
        <f t="shared" si="85"/>
        <v>46265</v>
      </c>
      <c r="CJ36" s="8"/>
      <c r="CK36" s="16">
        <f t="shared" si="86"/>
        <v>0</v>
      </c>
      <c r="CL36" s="16">
        <f t="shared" si="87"/>
        <v>0</v>
      </c>
      <c r="CM36" s="16">
        <f t="shared" si="88"/>
        <v>0</v>
      </c>
      <c r="CN36" s="16">
        <f t="shared" si="89"/>
        <v>0</v>
      </c>
      <c r="CO36" s="16">
        <f t="shared" si="14"/>
        <v>0</v>
      </c>
      <c r="CP36" s="16">
        <f t="shared" si="90"/>
        <v>0</v>
      </c>
      <c r="CQ36" s="16">
        <f t="shared" si="15"/>
        <v>0</v>
      </c>
      <c r="CR36" s="16">
        <f t="shared" si="91"/>
        <v>0</v>
      </c>
      <c r="CS36" s="16">
        <f t="shared" si="92"/>
        <v>7</v>
      </c>
      <c r="CT36" s="65" t="str">
        <f t="shared" si="93"/>
        <v/>
      </c>
      <c r="CU36" s="4"/>
      <c r="CV36" s="8"/>
      <c r="CW36" s="16">
        <f t="shared" si="95"/>
        <v>0</v>
      </c>
      <c r="CX36" s="16">
        <f t="shared" si="96"/>
        <v>0</v>
      </c>
      <c r="CY36" s="16">
        <f t="shared" si="97"/>
        <v>0</v>
      </c>
      <c r="CZ36" s="16">
        <f t="shared" si="98"/>
        <v>0</v>
      </c>
      <c r="DA36" s="16">
        <f t="shared" si="16"/>
        <v>0</v>
      </c>
      <c r="DB36" s="16">
        <f t="shared" si="99"/>
        <v>0</v>
      </c>
      <c r="DC36" s="16">
        <f t="shared" si="17"/>
        <v>0</v>
      </c>
      <c r="DD36" s="16">
        <f t="shared" si="100"/>
        <v>0</v>
      </c>
      <c r="DE36" s="16">
        <f t="shared" ref="DE36" si="132">IF(WEEKDAY(CU36,2)&gt;5,0,IF(WEEKDAY(CU36,2)=5,$D$53,IF(WEEKDAY(CU36,2)=4,$D$52,IF(WEEKDAY(CU36,2)=3,$D$48,IF(WEEKDAY(CU36,2)=2,$D$47,IF(WEEKDAY(CU36,2)=1,$D$46,"PB"))))))</f>
        <v>0</v>
      </c>
      <c r="DF36" s="65" t="str">
        <f t="shared" si="102"/>
        <v/>
      </c>
      <c r="DG36" s="4">
        <f t="shared" si="103"/>
        <v>46326</v>
      </c>
      <c r="DH36" s="8"/>
      <c r="DI36" s="16">
        <f t="shared" si="104"/>
        <v>0</v>
      </c>
      <c r="DJ36" s="16">
        <f t="shared" si="105"/>
        <v>0</v>
      </c>
      <c r="DK36" s="16">
        <f t="shared" si="106"/>
        <v>0</v>
      </c>
      <c r="DL36" s="16">
        <f t="shared" si="107"/>
        <v>0</v>
      </c>
      <c r="DM36" s="16">
        <f t="shared" si="18"/>
        <v>0</v>
      </c>
      <c r="DN36" s="16">
        <f t="shared" si="108"/>
        <v>0</v>
      </c>
      <c r="DO36" s="16">
        <f t="shared" si="19"/>
        <v>0</v>
      </c>
      <c r="DP36" s="16">
        <f t="shared" si="109"/>
        <v>0</v>
      </c>
      <c r="DQ36" s="16">
        <f t="shared" si="110"/>
        <v>0</v>
      </c>
      <c r="DR36" s="65" t="str">
        <f t="shared" si="111"/>
        <v/>
      </c>
      <c r="DS36" s="4"/>
      <c r="DT36" s="8"/>
      <c r="DU36" s="16">
        <f t="shared" si="113"/>
        <v>0</v>
      </c>
      <c r="DV36" s="16">
        <f t="shared" si="114"/>
        <v>0</v>
      </c>
      <c r="DW36" s="16">
        <f t="shared" si="115"/>
        <v>0</v>
      </c>
      <c r="DX36" s="16">
        <f t="shared" si="116"/>
        <v>0</v>
      </c>
      <c r="DY36" s="16">
        <f t="shared" si="20"/>
        <v>0</v>
      </c>
      <c r="DZ36" s="16">
        <f t="shared" si="117"/>
        <v>0</v>
      </c>
      <c r="EA36" s="16">
        <f t="shared" si="21"/>
        <v>0</v>
      </c>
      <c r="EB36" s="16">
        <f t="shared" si="118"/>
        <v>0</v>
      </c>
      <c r="EC36" s="16">
        <f t="shared" si="119"/>
        <v>0</v>
      </c>
      <c r="ED36" s="65" t="str">
        <f t="shared" si="120"/>
        <v/>
      </c>
      <c r="EE36" s="4">
        <f t="shared" si="121"/>
        <v>46387</v>
      </c>
      <c r="EF36" s="8"/>
      <c r="EG36" s="16">
        <f t="shared" si="122"/>
        <v>0</v>
      </c>
      <c r="EH36" s="16">
        <f t="shared" si="123"/>
        <v>0</v>
      </c>
      <c r="EI36" s="16">
        <f t="shared" si="124"/>
        <v>0</v>
      </c>
      <c r="EJ36" s="16">
        <f t="shared" si="125"/>
        <v>0</v>
      </c>
      <c r="EK36" s="16">
        <f t="shared" si="22"/>
        <v>0</v>
      </c>
      <c r="EL36" s="16">
        <f t="shared" si="126"/>
        <v>0</v>
      </c>
      <c r="EM36" s="16">
        <f t="shared" si="23"/>
        <v>0</v>
      </c>
      <c r="EN36" s="16">
        <f t="shared" si="127"/>
        <v>0</v>
      </c>
      <c r="EO36" s="16">
        <f t="shared" si="128"/>
        <v>8</v>
      </c>
      <c r="EP36" s="55"/>
    </row>
    <row r="37" spans="1:146" ht="21" customHeight="1" x14ac:dyDescent="0.2">
      <c r="A37" s="47" t="s">
        <v>15</v>
      </c>
      <c r="B37" s="65"/>
      <c r="C37" s="67">
        <f t="shared" ref="C37:C43" si="133">L37/7</f>
        <v>0</v>
      </c>
      <c r="D37" s="49">
        <f t="shared" ref="D37:I37" si="134">SUM(D6:D36)</f>
        <v>0</v>
      </c>
      <c r="E37" s="49">
        <f t="shared" si="134"/>
        <v>0</v>
      </c>
      <c r="F37" s="49">
        <f t="shared" si="134"/>
        <v>0</v>
      </c>
      <c r="G37" s="49">
        <f t="shared" si="134"/>
        <v>0</v>
      </c>
      <c r="H37" s="49">
        <f t="shared" si="134"/>
        <v>0</v>
      </c>
      <c r="I37" s="49">
        <f t="shared" si="134"/>
        <v>0</v>
      </c>
      <c r="J37" s="49">
        <f>SUM(J6:J36)</f>
        <v>0</v>
      </c>
      <c r="K37" s="49">
        <f>SUM(K6:K36)</f>
        <v>0</v>
      </c>
      <c r="L37" s="50">
        <f>L38+L39+L43+L40+L41+L42</f>
        <v>0</v>
      </c>
      <c r="M37" s="47"/>
      <c r="N37" s="47"/>
      <c r="O37" s="48">
        <f t="shared" ref="O37:O43" si="135">X37/7</f>
        <v>0</v>
      </c>
      <c r="P37" s="47"/>
      <c r="Q37" s="49">
        <f t="shared" ref="Q37:V37" si="136">SUM(Q6:Q36)</f>
        <v>0</v>
      </c>
      <c r="R37" s="49">
        <f t="shared" si="136"/>
        <v>0</v>
      </c>
      <c r="S37" s="49">
        <f t="shared" si="136"/>
        <v>0</v>
      </c>
      <c r="T37" s="49">
        <f t="shared" si="136"/>
        <v>0</v>
      </c>
      <c r="U37" s="49">
        <f t="shared" si="136"/>
        <v>0</v>
      </c>
      <c r="V37" s="49">
        <f t="shared" si="136"/>
        <v>0</v>
      </c>
      <c r="W37" s="49">
        <f>SUM(W6:W36)</f>
        <v>0</v>
      </c>
      <c r="X37" s="50">
        <f>X38+X39+X43+X40+X41+X42</f>
        <v>0</v>
      </c>
      <c r="Y37" s="47"/>
      <c r="Z37" s="47"/>
      <c r="AA37" s="48">
        <f t="shared" ref="AA37:AA43" si="137">AJ37/7</f>
        <v>0</v>
      </c>
      <c r="AB37" s="47"/>
      <c r="AC37" s="49">
        <f t="shared" ref="AC37:AH37" si="138">SUM(AC6:AC36)</f>
        <v>0</v>
      </c>
      <c r="AD37" s="49">
        <f t="shared" si="138"/>
        <v>0</v>
      </c>
      <c r="AE37" s="49">
        <f t="shared" si="138"/>
        <v>0</v>
      </c>
      <c r="AF37" s="49">
        <f t="shared" si="138"/>
        <v>0</v>
      </c>
      <c r="AG37" s="49">
        <f t="shared" si="138"/>
        <v>0</v>
      </c>
      <c r="AH37" s="49">
        <f t="shared" si="138"/>
        <v>0</v>
      </c>
      <c r="AI37" s="49">
        <f>SUM(AI6:AI36)</f>
        <v>0</v>
      </c>
      <c r="AJ37" s="50">
        <f>AJ38+AJ39+AJ43+AJ40+AJ41+AJ42</f>
        <v>0</v>
      </c>
      <c r="AK37" s="47"/>
      <c r="AL37" s="47"/>
      <c r="AM37" s="48">
        <f t="shared" ref="AM37:AM43" si="139">AV37/7</f>
        <v>0</v>
      </c>
      <c r="AN37" s="47"/>
      <c r="AO37" s="49">
        <f t="shared" ref="AO37:AT37" si="140">SUM(AO6:AO36)</f>
        <v>0</v>
      </c>
      <c r="AP37" s="49">
        <f t="shared" si="140"/>
        <v>0</v>
      </c>
      <c r="AQ37" s="49">
        <f t="shared" si="140"/>
        <v>0</v>
      </c>
      <c r="AR37" s="49">
        <f t="shared" si="140"/>
        <v>0</v>
      </c>
      <c r="AS37" s="49">
        <f t="shared" si="140"/>
        <v>0</v>
      </c>
      <c r="AT37" s="49">
        <f t="shared" si="140"/>
        <v>0</v>
      </c>
      <c r="AU37" s="49">
        <f>SUM(AU6:AU36)</f>
        <v>0</v>
      </c>
      <c r="AV37" s="50">
        <f>AV38+AV39+AV43+AV40+AV41+AV42</f>
        <v>0</v>
      </c>
      <c r="AW37" s="47"/>
      <c r="AX37" s="47"/>
      <c r="AY37" s="48">
        <f t="shared" ref="AY37:AY43" si="141">BH37/7</f>
        <v>0</v>
      </c>
      <c r="AZ37" s="47"/>
      <c r="BA37" s="49">
        <f t="shared" ref="BA37:BF37" si="142">SUM(BA6:BA36)</f>
        <v>0</v>
      </c>
      <c r="BB37" s="49">
        <f t="shared" si="142"/>
        <v>0</v>
      </c>
      <c r="BC37" s="49">
        <f t="shared" si="142"/>
        <v>0</v>
      </c>
      <c r="BD37" s="49">
        <f t="shared" si="142"/>
        <v>0</v>
      </c>
      <c r="BE37" s="49">
        <f t="shared" si="142"/>
        <v>0</v>
      </c>
      <c r="BF37" s="49">
        <f t="shared" si="142"/>
        <v>0</v>
      </c>
      <c r="BG37" s="49">
        <f>SUM(BG6:BG36)</f>
        <v>0</v>
      </c>
      <c r="BH37" s="50">
        <f>BH38+BH39+BH43+BH40+BH41+BH42</f>
        <v>0</v>
      </c>
      <c r="BI37" s="47"/>
      <c r="BJ37" s="47"/>
      <c r="BK37" s="48">
        <f t="shared" ref="BK37:BK43" si="143">BT37/7</f>
        <v>0</v>
      </c>
      <c r="BL37" s="47"/>
      <c r="BM37" s="49">
        <f t="shared" ref="BM37:BR37" si="144">SUM(BM6:BM36)</f>
        <v>0</v>
      </c>
      <c r="BN37" s="49">
        <f t="shared" si="144"/>
        <v>0</v>
      </c>
      <c r="BO37" s="49">
        <f t="shared" si="144"/>
        <v>0</v>
      </c>
      <c r="BP37" s="49">
        <f t="shared" si="144"/>
        <v>0</v>
      </c>
      <c r="BQ37" s="49">
        <f t="shared" si="144"/>
        <v>0</v>
      </c>
      <c r="BR37" s="49">
        <f t="shared" si="144"/>
        <v>0</v>
      </c>
      <c r="BS37" s="49">
        <f>SUM(BS6:BS36)</f>
        <v>0</v>
      </c>
      <c r="BT37" s="50">
        <f>BT38+BT39+BT43+BT40+BT41+BT42</f>
        <v>0</v>
      </c>
      <c r="BU37" s="47"/>
      <c r="BV37" s="47"/>
      <c r="BW37" s="48">
        <f t="shared" ref="BW37:BW43" si="145">CF37/7</f>
        <v>0</v>
      </c>
      <c r="BX37" s="47"/>
      <c r="BY37" s="49">
        <f t="shared" ref="BY37:CD37" si="146">SUM(BY6:BY36)</f>
        <v>0</v>
      </c>
      <c r="BZ37" s="49">
        <f t="shared" si="146"/>
        <v>0</v>
      </c>
      <c r="CA37" s="49">
        <f t="shared" si="146"/>
        <v>0</v>
      </c>
      <c r="CB37" s="49">
        <f t="shared" si="146"/>
        <v>0</v>
      </c>
      <c r="CC37" s="49">
        <f t="shared" si="146"/>
        <v>0</v>
      </c>
      <c r="CD37" s="49">
        <f t="shared" si="146"/>
        <v>0</v>
      </c>
      <c r="CE37" s="49">
        <f>SUM(CE6:CE36)</f>
        <v>0</v>
      </c>
      <c r="CF37" s="50">
        <f>CF38+CF39+CF43+CF40+CF41+CF42</f>
        <v>0</v>
      </c>
      <c r="CG37" s="47"/>
      <c r="CH37" s="47"/>
      <c r="CI37" s="48">
        <f t="shared" ref="CI37:CI43" si="147">CR37/7</f>
        <v>0</v>
      </c>
      <c r="CJ37" s="47"/>
      <c r="CK37" s="49">
        <f t="shared" ref="CK37:CP37" si="148">SUM(CK6:CK36)</f>
        <v>0</v>
      </c>
      <c r="CL37" s="49">
        <f t="shared" si="148"/>
        <v>0</v>
      </c>
      <c r="CM37" s="49">
        <f t="shared" si="148"/>
        <v>0</v>
      </c>
      <c r="CN37" s="49">
        <f t="shared" si="148"/>
        <v>0</v>
      </c>
      <c r="CO37" s="49">
        <f t="shared" si="148"/>
        <v>0</v>
      </c>
      <c r="CP37" s="49">
        <f t="shared" si="148"/>
        <v>0</v>
      </c>
      <c r="CQ37" s="49">
        <f>SUM(CQ6:CQ36)</f>
        <v>0</v>
      </c>
      <c r="CR37" s="50">
        <f>CR38+CR39+CR43+CR40+CR41+CR42</f>
        <v>0</v>
      </c>
      <c r="CS37" s="47"/>
      <c r="CT37" s="47"/>
      <c r="CU37" s="48">
        <f t="shared" ref="CU37:CU43" si="149">DD37/7</f>
        <v>0</v>
      </c>
      <c r="CV37" s="47"/>
      <c r="CW37" s="49">
        <f t="shared" ref="CW37:DB37" si="150">SUM(CW6:CW36)</f>
        <v>0</v>
      </c>
      <c r="CX37" s="49">
        <f t="shared" si="150"/>
        <v>0</v>
      </c>
      <c r="CY37" s="49">
        <f t="shared" si="150"/>
        <v>0</v>
      </c>
      <c r="CZ37" s="49">
        <f t="shared" si="150"/>
        <v>0</v>
      </c>
      <c r="DA37" s="49">
        <f t="shared" si="150"/>
        <v>0</v>
      </c>
      <c r="DB37" s="49">
        <f t="shared" si="150"/>
        <v>0</v>
      </c>
      <c r="DC37" s="49">
        <f>SUM(DC6:DC36)</f>
        <v>0</v>
      </c>
      <c r="DD37" s="50">
        <f>DD38+DD39+DD43+DD40+DD41+DD42</f>
        <v>0</v>
      </c>
      <c r="DE37" s="47"/>
      <c r="DF37" s="47"/>
      <c r="DG37" s="48">
        <f t="shared" ref="DG37:DG43" si="151">DP37/7</f>
        <v>20</v>
      </c>
      <c r="DH37" s="47"/>
      <c r="DI37" s="49">
        <f t="shared" ref="DI37:DN37" si="152">SUM(DI6:DI36)</f>
        <v>0</v>
      </c>
      <c r="DJ37" s="49">
        <f t="shared" si="152"/>
        <v>0</v>
      </c>
      <c r="DK37" s="49">
        <f t="shared" si="152"/>
        <v>0</v>
      </c>
      <c r="DL37" s="49">
        <f t="shared" si="152"/>
        <v>0</v>
      </c>
      <c r="DM37" s="49">
        <f t="shared" si="152"/>
        <v>140</v>
      </c>
      <c r="DN37" s="49">
        <f t="shared" si="152"/>
        <v>0</v>
      </c>
      <c r="DO37" s="49">
        <f>SUM(DO6:DO36)</f>
        <v>0</v>
      </c>
      <c r="DP37" s="50">
        <f>DP38+DP39+DP43+DP40+DP41+DP42</f>
        <v>140</v>
      </c>
      <c r="DQ37" s="47"/>
      <c r="DR37" s="47"/>
      <c r="DS37" s="48">
        <f t="shared" ref="DS37:DS43" si="153">EB37/7</f>
        <v>19.857142857142858</v>
      </c>
      <c r="DT37" s="47"/>
      <c r="DU37" s="49">
        <f t="shared" ref="DU37:DZ37" si="154">SUM(DU6:DU36)</f>
        <v>0</v>
      </c>
      <c r="DV37" s="49">
        <f t="shared" si="154"/>
        <v>0</v>
      </c>
      <c r="DW37" s="49">
        <f t="shared" si="154"/>
        <v>0</v>
      </c>
      <c r="DX37" s="49">
        <f t="shared" si="154"/>
        <v>0</v>
      </c>
      <c r="DY37" s="49">
        <f t="shared" si="154"/>
        <v>139</v>
      </c>
      <c r="DZ37" s="49">
        <f t="shared" si="154"/>
        <v>0</v>
      </c>
      <c r="EA37" s="49">
        <f>SUM(EA6:EA36)</f>
        <v>0</v>
      </c>
      <c r="EB37" s="50">
        <f>EB38+EB39+EB43+EB40+EB41+EB42</f>
        <v>139</v>
      </c>
      <c r="EC37" s="47"/>
      <c r="ED37" s="47"/>
      <c r="EE37" s="48">
        <f t="shared" ref="EE37:EE43" si="155">EN37/7</f>
        <v>14</v>
      </c>
      <c r="EF37" s="47"/>
      <c r="EG37" s="49">
        <f t="shared" ref="EG37:EL37" si="156">SUM(EG6:EG36)</f>
        <v>0</v>
      </c>
      <c r="EH37" s="49">
        <f t="shared" si="156"/>
        <v>0</v>
      </c>
      <c r="EI37" s="49">
        <f t="shared" si="156"/>
        <v>0</v>
      </c>
      <c r="EJ37" s="49">
        <f t="shared" si="156"/>
        <v>70</v>
      </c>
      <c r="EK37" s="49">
        <f t="shared" si="156"/>
        <v>28</v>
      </c>
      <c r="EL37" s="49">
        <f t="shared" si="156"/>
        <v>0</v>
      </c>
      <c r="EM37" s="49">
        <f>SUM(EM6:EM36)</f>
        <v>0</v>
      </c>
      <c r="EN37" s="50">
        <f>EN38+EN39+EN43+EN40+EN41+EN42</f>
        <v>98</v>
      </c>
      <c r="EP37" s="55"/>
    </row>
    <row r="38" spans="1:146" ht="21" customHeight="1" x14ac:dyDescent="0.2">
      <c r="A38" s="38" t="s">
        <v>16</v>
      </c>
      <c r="B38" s="38"/>
      <c r="C38" s="51">
        <f t="shared" si="133"/>
        <v>0</v>
      </c>
      <c r="D38" s="38"/>
      <c r="E38" s="44"/>
      <c r="F38" s="44"/>
      <c r="G38" s="44"/>
      <c r="H38" s="44"/>
      <c r="I38" s="44"/>
      <c r="J38" s="44"/>
      <c r="K38" s="44"/>
      <c r="L38" s="52">
        <f>H37</f>
        <v>0</v>
      </c>
      <c r="M38" s="38"/>
      <c r="N38" s="38"/>
      <c r="O38" s="51">
        <f t="shared" si="135"/>
        <v>0</v>
      </c>
      <c r="P38" s="38"/>
      <c r="Q38" s="44"/>
      <c r="R38" s="44"/>
      <c r="S38" s="44"/>
      <c r="T38" s="44"/>
      <c r="U38" s="44"/>
      <c r="V38" s="44"/>
      <c r="W38" s="44"/>
      <c r="X38" s="52">
        <f>T37</f>
        <v>0</v>
      </c>
      <c r="Y38" s="38"/>
      <c r="Z38" s="38"/>
      <c r="AA38" s="51">
        <f t="shared" si="137"/>
        <v>0</v>
      </c>
      <c r="AB38" s="38"/>
      <c r="AC38" s="44"/>
      <c r="AD38" s="44"/>
      <c r="AE38" s="44"/>
      <c r="AF38" s="44"/>
      <c r="AG38" s="44"/>
      <c r="AH38" s="44"/>
      <c r="AI38" s="44"/>
      <c r="AJ38" s="52">
        <f>AF37</f>
        <v>0</v>
      </c>
      <c r="AK38" s="38"/>
      <c r="AL38" s="38"/>
      <c r="AM38" s="51">
        <f t="shared" si="139"/>
        <v>0</v>
      </c>
      <c r="AN38" s="38"/>
      <c r="AO38" s="44"/>
      <c r="AP38" s="44"/>
      <c r="AQ38" s="44"/>
      <c r="AR38" s="44"/>
      <c r="AS38" s="44"/>
      <c r="AT38" s="44"/>
      <c r="AU38" s="44"/>
      <c r="AV38" s="52">
        <f>AR37</f>
        <v>0</v>
      </c>
      <c r="AW38" s="38"/>
      <c r="AX38" s="38"/>
      <c r="AY38" s="51">
        <f t="shared" si="141"/>
        <v>0</v>
      </c>
      <c r="AZ38" s="38"/>
      <c r="BA38" s="44"/>
      <c r="BB38" s="44"/>
      <c r="BC38" s="44"/>
      <c r="BD38" s="44"/>
      <c r="BE38" s="44"/>
      <c r="BF38" s="44"/>
      <c r="BG38" s="44"/>
      <c r="BH38" s="52">
        <f>BD37</f>
        <v>0</v>
      </c>
      <c r="BI38" s="38"/>
      <c r="BJ38" s="38"/>
      <c r="BK38" s="51">
        <f t="shared" si="143"/>
        <v>0</v>
      </c>
      <c r="BL38" s="38"/>
      <c r="BM38" s="44"/>
      <c r="BN38" s="44"/>
      <c r="BO38" s="44"/>
      <c r="BP38" s="44"/>
      <c r="BQ38" s="44"/>
      <c r="BR38" s="44"/>
      <c r="BS38" s="44"/>
      <c r="BT38" s="52">
        <f>BP37</f>
        <v>0</v>
      </c>
      <c r="BU38" s="38"/>
      <c r="BV38" s="38"/>
      <c r="BW38" s="51">
        <f t="shared" si="145"/>
        <v>0</v>
      </c>
      <c r="BX38" s="38"/>
      <c r="BY38" s="44"/>
      <c r="BZ38" s="44"/>
      <c r="CA38" s="44"/>
      <c r="CB38" s="44"/>
      <c r="CC38" s="44"/>
      <c r="CD38" s="44"/>
      <c r="CE38" s="44"/>
      <c r="CF38" s="52">
        <f>CB37</f>
        <v>0</v>
      </c>
      <c r="CG38" s="38"/>
      <c r="CH38" s="38"/>
      <c r="CI38" s="51">
        <f t="shared" si="147"/>
        <v>0</v>
      </c>
      <c r="CJ38" s="38"/>
      <c r="CK38" s="44"/>
      <c r="CL38" s="44"/>
      <c r="CM38" s="44"/>
      <c r="CN38" s="44"/>
      <c r="CO38" s="44"/>
      <c r="CP38" s="44"/>
      <c r="CQ38" s="44"/>
      <c r="CR38" s="52">
        <f>CN37</f>
        <v>0</v>
      </c>
      <c r="CS38" s="51"/>
      <c r="CT38" s="51"/>
      <c r="CU38" s="51">
        <f t="shared" si="149"/>
        <v>0</v>
      </c>
      <c r="CV38" s="38"/>
      <c r="CW38" s="44"/>
      <c r="CX38" s="44"/>
      <c r="CY38" s="44"/>
      <c r="CZ38" s="44"/>
      <c r="DA38" s="44"/>
      <c r="DB38" s="44"/>
      <c r="DC38" s="44"/>
      <c r="DD38" s="52">
        <f>CZ37</f>
        <v>0</v>
      </c>
      <c r="DE38" s="38"/>
      <c r="DF38" s="38"/>
      <c r="DG38" s="51">
        <f t="shared" si="151"/>
        <v>0</v>
      </c>
      <c r="DH38" s="38"/>
      <c r="DI38" s="44"/>
      <c r="DJ38" s="44"/>
      <c r="DK38" s="44"/>
      <c r="DL38" s="44"/>
      <c r="DM38" s="44"/>
      <c r="DN38" s="44"/>
      <c r="DO38" s="44"/>
      <c r="DP38" s="52">
        <f>DL37</f>
        <v>0</v>
      </c>
      <c r="DQ38" s="38"/>
      <c r="DR38" s="38"/>
      <c r="DS38" s="51">
        <f t="shared" si="153"/>
        <v>0</v>
      </c>
      <c r="DT38" s="38"/>
      <c r="DU38" s="44"/>
      <c r="DV38" s="44"/>
      <c r="DW38" s="44"/>
      <c r="DX38" s="44"/>
      <c r="DY38" s="44"/>
      <c r="DZ38" s="44"/>
      <c r="EA38" s="44"/>
      <c r="EB38" s="52">
        <f>DX37</f>
        <v>0</v>
      </c>
      <c r="EC38" s="38"/>
      <c r="ED38" s="38"/>
      <c r="EE38" s="51">
        <f t="shared" si="155"/>
        <v>10</v>
      </c>
      <c r="EF38" s="38"/>
      <c r="EG38" s="44"/>
      <c r="EH38" s="44"/>
      <c r="EI38" s="44"/>
      <c r="EJ38" s="44"/>
      <c r="EK38" s="44"/>
      <c r="EL38" s="44"/>
      <c r="EM38" s="44"/>
      <c r="EN38" s="52">
        <f>EJ37</f>
        <v>70</v>
      </c>
      <c r="EP38" s="55"/>
    </row>
    <row r="39" spans="1:146" ht="21" customHeight="1" x14ac:dyDescent="0.2">
      <c r="A39" s="39" t="s">
        <v>17</v>
      </c>
      <c r="B39" s="39"/>
      <c r="C39" s="53">
        <f t="shared" si="133"/>
        <v>0</v>
      </c>
      <c r="D39" s="39"/>
      <c r="E39" s="39"/>
      <c r="F39" s="39"/>
      <c r="G39" s="39"/>
      <c r="H39" s="39"/>
      <c r="I39" s="39"/>
      <c r="J39" s="39"/>
      <c r="K39" s="39"/>
      <c r="L39" s="54">
        <f>I37</f>
        <v>0</v>
      </c>
      <c r="M39" s="39"/>
      <c r="N39" s="39"/>
      <c r="O39" s="53">
        <f t="shared" si="135"/>
        <v>0</v>
      </c>
      <c r="P39" s="39"/>
      <c r="Q39" s="39"/>
      <c r="R39" s="39"/>
      <c r="S39" s="39"/>
      <c r="T39" s="39"/>
      <c r="U39" s="39"/>
      <c r="V39" s="39"/>
      <c r="W39" s="39"/>
      <c r="X39" s="54">
        <f>U37</f>
        <v>0</v>
      </c>
      <c r="Y39" s="39"/>
      <c r="Z39" s="39"/>
      <c r="AA39" s="53">
        <f t="shared" si="137"/>
        <v>0</v>
      </c>
      <c r="AB39" s="39"/>
      <c r="AC39" s="39"/>
      <c r="AD39" s="39"/>
      <c r="AE39" s="39"/>
      <c r="AF39" s="39"/>
      <c r="AG39" s="39"/>
      <c r="AH39" s="39"/>
      <c r="AI39" s="39"/>
      <c r="AJ39" s="54">
        <f>AG37</f>
        <v>0</v>
      </c>
      <c r="AK39" s="39"/>
      <c r="AL39" s="39"/>
      <c r="AM39" s="53">
        <f t="shared" si="139"/>
        <v>0</v>
      </c>
      <c r="AN39" s="39"/>
      <c r="AO39" s="39"/>
      <c r="AP39" s="39"/>
      <c r="AQ39" s="39"/>
      <c r="AR39" s="39"/>
      <c r="AS39" s="39"/>
      <c r="AT39" s="39"/>
      <c r="AU39" s="39"/>
      <c r="AV39" s="54">
        <f>AS37</f>
        <v>0</v>
      </c>
      <c r="AW39" s="39"/>
      <c r="AX39" s="39"/>
      <c r="AY39" s="53">
        <f t="shared" si="141"/>
        <v>0</v>
      </c>
      <c r="AZ39" s="39"/>
      <c r="BA39" s="39"/>
      <c r="BB39" s="39"/>
      <c r="BC39" s="39"/>
      <c r="BD39" s="39"/>
      <c r="BE39" s="39"/>
      <c r="BF39" s="39"/>
      <c r="BG39" s="39"/>
      <c r="BH39" s="54">
        <f>BE37</f>
        <v>0</v>
      </c>
      <c r="BI39" s="39"/>
      <c r="BJ39" s="39"/>
      <c r="BK39" s="53">
        <f t="shared" si="143"/>
        <v>0</v>
      </c>
      <c r="BL39" s="39"/>
      <c r="BM39" s="39"/>
      <c r="BN39" s="39"/>
      <c r="BO39" s="39"/>
      <c r="BP39" s="39"/>
      <c r="BQ39" s="39"/>
      <c r="BR39" s="39"/>
      <c r="BS39" s="39"/>
      <c r="BT39" s="54">
        <f>BQ37</f>
        <v>0</v>
      </c>
      <c r="BU39" s="39"/>
      <c r="BV39" s="39"/>
      <c r="BW39" s="53">
        <f t="shared" si="145"/>
        <v>0</v>
      </c>
      <c r="BX39" s="39"/>
      <c r="BY39" s="39"/>
      <c r="BZ39" s="39"/>
      <c r="CA39" s="39"/>
      <c r="CB39" s="39"/>
      <c r="CC39" s="39"/>
      <c r="CD39" s="39"/>
      <c r="CE39" s="39"/>
      <c r="CF39" s="54">
        <f>CC37</f>
        <v>0</v>
      </c>
      <c r="CG39" s="39"/>
      <c r="CH39" s="39"/>
      <c r="CI39" s="53">
        <f t="shared" si="147"/>
        <v>0</v>
      </c>
      <c r="CJ39" s="39"/>
      <c r="CK39" s="39"/>
      <c r="CL39" s="39"/>
      <c r="CM39" s="39"/>
      <c r="CN39" s="39"/>
      <c r="CO39" s="39"/>
      <c r="CP39" s="39"/>
      <c r="CQ39" s="39"/>
      <c r="CR39" s="54">
        <f>CO37</f>
        <v>0</v>
      </c>
      <c r="CS39" s="39"/>
      <c r="CT39" s="39"/>
      <c r="CU39" s="53">
        <f t="shared" si="149"/>
        <v>0</v>
      </c>
      <c r="CV39" s="39"/>
      <c r="CW39" s="39"/>
      <c r="CX39" s="39"/>
      <c r="CY39" s="39"/>
      <c r="CZ39" s="39"/>
      <c r="DA39" s="39"/>
      <c r="DB39" s="39"/>
      <c r="DC39" s="39"/>
      <c r="DD39" s="54">
        <f>DA37</f>
        <v>0</v>
      </c>
      <c r="DE39" s="39"/>
      <c r="DF39" s="39"/>
      <c r="DG39" s="53">
        <f t="shared" si="151"/>
        <v>20</v>
      </c>
      <c r="DH39" s="39"/>
      <c r="DI39" s="39"/>
      <c r="DJ39" s="39"/>
      <c r="DK39" s="39"/>
      <c r="DL39" s="39"/>
      <c r="DM39" s="39"/>
      <c r="DN39" s="39"/>
      <c r="DO39" s="39"/>
      <c r="DP39" s="54">
        <f>DM37</f>
        <v>140</v>
      </c>
      <c r="DQ39" s="39"/>
      <c r="DR39" s="39"/>
      <c r="DS39" s="53">
        <f t="shared" si="153"/>
        <v>19.857142857142858</v>
      </c>
      <c r="DT39" s="39"/>
      <c r="DU39" s="39"/>
      <c r="DV39" s="39"/>
      <c r="DW39" s="39"/>
      <c r="DX39" s="39"/>
      <c r="DY39" s="39"/>
      <c r="DZ39" s="39"/>
      <c r="EA39" s="39"/>
      <c r="EB39" s="54">
        <f>DY37</f>
        <v>139</v>
      </c>
      <c r="EC39" s="39"/>
      <c r="ED39" s="39"/>
      <c r="EE39" s="53">
        <f t="shared" si="155"/>
        <v>4</v>
      </c>
      <c r="EF39" s="39"/>
      <c r="EG39" s="39"/>
      <c r="EH39" s="39"/>
      <c r="EI39" s="39"/>
      <c r="EJ39" s="39"/>
      <c r="EK39" s="39"/>
      <c r="EL39" s="39"/>
      <c r="EM39" s="39"/>
      <c r="EN39" s="54">
        <f>EK37</f>
        <v>28</v>
      </c>
      <c r="EP39" s="55"/>
    </row>
    <row r="40" spans="1:146" ht="21" customHeight="1" x14ac:dyDescent="0.2">
      <c r="A40" s="186" t="s">
        <v>44</v>
      </c>
      <c r="B40" s="188"/>
      <c r="C40" s="100">
        <f t="shared" si="133"/>
        <v>0</v>
      </c>
      <c r="D40" s="101"/>
      <c r="E40" s="101"/>
      <c r="F40" s="101"/>
      <c r="G40" s="101"/>
      <c r="H40" s="101"/>
      <c r="I40" s="101"/>
      <c r="J40" s="101"/>
      <c r="K40" s="101"/>
      <c r="L40" s="102">
        <f>F37</f>
        <v>0</v>
      </c>
      <c r="M40" s="101"/>
      <c r="N40" s="101"/>
      <c r="O40" s="100">
        <f t="shared" si="135"/>
        <v>0</v>
      </c>
      <c r="P40" s="101"/>
      <c r="Q40" s="101"/>
      <c r="R40" s="101"/>
      <c r="S40" s="101"/>
      <c r="T40" s="101"/>
      <c r="U40" s="101"/>
      <c r="V40" s="101"/>
      <c r="W40" s="101"/>
      <c r="X40" s="102">
        <f>R37</f>
        <v>0</v>
      </c>
      <c r="Y40" s="101"/>
      <c r="Z40" s="101"/>
      <c r="AA40" s="100">
        <f t="shared" si="137"/>
        <v>0</v>
      </c>
      <c r="AB40" s="101"/>
      <c r="AC40" s="101"/>
      <c r="AD40" s="101"/>
      <c r="AE40" s="101"/>
      <c r="AF40" s="101"/>
      <c r="AG40" s="101"/>
      <c r="AH40" s="101"/>
      <c r="AI40" s="101"/>
      <c r="AJ40" s="102">
        <f>AD37</f>
        <v>0</v>
      </c>
      <c r="AK40" s="101"/>
      <c r="AL40" s="101"/>
      <c r="AM40" s="100">
        <f t="shared" si="139"/>
        <v>0</v>
      </c>
      <c r="AN40" s="101"/>
      <c r="AO40" s="101"/>
      <c r="AP40" s="101"/>
      <c r="AQ40" s="101"/>
      <c r="AR40" s="101"/>
      <c r="AS40" s="101"/>
      <c r="AT40" s="101"/>
      <c r="AU40" s="101"/>
      <c r="AV40" s="102">
        <f>AP37</f>
        <v>0</v>
      </c>
      <c r="AW40" s="101"/>
      <c r="AX40" s="101"/>
      <c r="AY40" s="100">
        <f t="shared" si="141"/>
        <v>0</v>
      </c>
      <c r="AZ40" s="101"/>
      <c r="BA40" s="101"/>
      <c r="BB40" s="101"/>
      <c r="BC40" s="101"/>
      <c r="BD40" s="101"/>
      <c r="BE40" s="101"/>
      <c r="BF40" s="101"/>
      <c r="BG40" s="101"/>
      <c r="BH40" s="102">
        <f>BB37</f>
        <v>0</v>
      </c>
      <c r="BI40" s="101"/>
      <c r="BJ40" s="101"/>
      <c r="BK40" s="100">
        <f t="shared" si="143"/>
        <v>0</v>
      </c>
      <c r="BL40" s="101"/>
      <c r="BM40" s="101"/>
      <c r="BN40" s="101"/>
      <c r="BO40" s="101"/>
      <c r="BP40" s="101"/>
      <c r="BQ40" s="101"/>
      <c r="BR40" s="101"/>
      <c r="BS40" s="101"/>
      <c r="BT40" s="102">
        <f>BN37</f>
        <v>0</v>
      </c>
      <c r="BU40" s="101"/>
      <c r="BV40" s="101"/>
      <c r="BW40" s="100">
        <f t="shared" si="145"/>
        <v>0</v>
      </c>
      <c r="BX40" s="101"/>
      <c r="BY40" s="101"/>
      <c r="BZ40" s="101"/>
      <c r="CA40" s="101"/>
      <c r="CB40" s="101"/>
      <c r="CC40" s="101"/>
      <c r="CD40" s="101"/>
      <c r="CE40" s="101"/>
      <c r="CF40" s="102">
        <f>BZ37</f>
        <v>0</v>
      </c>
      <c r="CG40" s="101"/>
      <c r="CH40" s="101"/>
      <c r="CI40" s="100">
        <f t="shared" si="147"/>
        <v>0</v>
      </c>
      <c r="CJ40" s="101"/>
      <c r="CK40" s="101"/>
      <c r="CL40" s="101"/>
      <c r="CM40" s="101"/>
      <c r="CN40" s="101"/>
      <c r="CO40" s="101"/>
      <c r="CP40" s="101"/>
      <c r="CQ40" s="101"/>
      <c r="CR40" s="102">
        <f>CL37</f>
        <v>0</v>
      </c>
      <c r="CS40" s="101"/>
      <c r="CT40" s="101"/>
      <c r="CU40" s="100">
        <f t="shared" si="149"/>
        <v>0</v>
      </c>
      <c r="CV40" s="101"/>
      <c r="CW40" s="101"/>
      <c r="CX40" s="101"/>
      <c r="CY40" s="101"/>
      <c r="CZ40" s="101"/>
      <c r="DA40" s="101"/>
      <c r="DB40" s="101"/>
      <c r="DC40" s="101"/>
      <c r="DD40" s="102">
        <f>CX37</f>
        <v>0</v>
      </c>
      <c r="DE40" s="101"/>
      <c r="DF40" s="101"/>
      <c r="DG40" s="100">
        <f t="shared" si="151"/>
        <v>0</v>
      </c>
      <c r="DH40" s="101"/>
      <c r="DI40" s="101"/>
      <c r="DJ40" s="101"/>
      <c r="DK40" s="101"/>
      <c r="DL40" s="101"/>
      <c r="DM40" s="101"/>
      <c r="DN40" s="101"/>
      <c r="DO40" s="101"/>
      <c r="DP40" s="102">
        <f>DJ37</f>
        <v>0</v>
      </c>
      <c r="DQ40" s="101"/>
      <c r="DR40" s="101"/>
      <c r="DS40" s="100">
        <f t="shared" si="153"/>
        <v>0</v>
      </c>
      <c r="DT40" s="101"/>
      <c r="DU40" s="101"/>
      <c r="DV40" s="101"/>
      <c r="DW40" s="101"/>
      <c r="DX40" s="101"/>
      <c r="DY40" s="101"/>
      <c r="DZ40" s="101"/>
      <c r="EA40" s="101"/>
      <c r="EB40" s="102">
        <f>DV37</f>
        <v>0</v>
      </c>
      <c r="EC40" s="101"/>
      <c r="ED40" s="101"/>
      <c r="EE40" s="100">
        <f t="shared" si="155"/>
        <v>0</v>
      </c>
      <c r="EF40" s="101"/>
      <c r="EG40" s="101"/>
      <c r="EH40" s="101"/>
      <c r="EI40" s="101"/>
      <c r="EJ40" s="101"/>
      <c r="EK40" s="101"/>
      <c r="EL40" s="101"/>
      <c r="EM40" s="101"/>
      <c r="EN40" s="102">
        <f>EH37</f>
        <v>0</v>
      </c>
      <c r="EP40" s="55"/>
    </row>
    <row r="41" spans="1:146" ht="21" customHeight="1" x14ac:dyDescent="0.2">
      <c r="A41" s="180" t="s">
        <v>45</v>
      </c>
      <c r="B41" s="209"/>
      <c r="C41" s="96">
        <f t="shared" si="133"/>
        <v>0</v>
      </c>
      <c r="D41" s="97"/>
      <c r="E41" s="97"/>
      <c r="F41" s="97"/>
      <c r="G41" s="97"/>
      <c r="H41" s="97"/>
      <c r="I41" s="97"/>
      <c r="J41" s="97"/>
      <c r="K41" s="97"/>
      <c r="L41" s="98">
        <f>E37</f>
        <v>0</v>
      </c>
      <c r="M41" s="97"/>
      <c r="N41" s="97"/>
      <c r="O41" s="96">
        <f t="shared" si="135"/>
        <v>0</v>
      </c>
      <c r="P41" s="97"/>
      <c r="Q41" s="97"/>
      <c r="R41" s="97"/>
      <c r="S41" s="97"/>
      <c r="T41" s="97"/>
      <c r="U41" s="97"/>
      <c r="V41" s="97"/>
      <c r="W41" s="97"/>
      <c r="X41" s="98">
        <f>Q37</f>
        <v>0</v>
      </c>
      <c r="Y41" s="97"/>
      <c r="Z41" s="97"/>
      <c r="AA41" s="96">
        <f t="shared" si="137"/>
        <v>0</v>
      </c>
      <c r="AB41" s="97"/>
      <c r="AC41" s="97"/>
      <c r="AD41" s="97"/>
      <c r="AE41" s="97"/>
      <c r="AF41" s="97"/>
      <c r="AG41" s="97"/>
      <c r="AH41" s="97"/>
      <c r="AI41" s="97"/>
      <c r="AJ41" s="98">
        <f>AC37</f>
        <v>0</v>
      </c>
      <c r="AK41" s="97"/>
      <c r="AL41" s="97"/>
      <c r="AM41" s="96">
        <f t="shared" si="139"/>
        <v>0</v>
      </c>
      <c r="AN41" s="97"/>
      <c r="AO41" s="97"/>
      <c r="AP41" s="97"/>
      <c r="AQ41" s="97"/>
      <c r="AR41" s="97"/>
      <c r="AS41" s="97"/>
      <c r="AT41" s="97"/>
      <c r="AU41" s="97"/>
      <c r="AV41" s="98">
        <f>AO37</f>
        <v>0</v>
      </c>
      <c r="AW41" s="97"/>
      <c r="AX41" s="97"/>
      <c r="AY41" s="96">
        <f t="shared" si="141"/>
        <v>0</v>
      </c>
      <c r="AZ41" s="97"/>
      <c r="BA41" s="97"/>
      <c r="BB41" s="97"/>
      <c r="BC41" s="97"/>
      <c r="BD41" s="97"/>
      <c r="BE41" s="97"/>
      <c r="BF41" s="97"/>
      <c r="BG41" s="97"/>
      <c r="BH41" s="98">
        <f>BA37</f>
        <v>0</v>
      </c>
      <c r="BI41" s="97"/>
      <c r="BJ41" s="97"/>
      <c r="BK41" s="96">
        <f t="shared" si="143"/>
        <v>0</v>
      </c>
      <c r="BL41" s="97"/>
      <c r="BM41" s="97"/>
      <c r="BN41" s="97"/>
      <c r="BO41" s="97"/>
      <c r="BP41" s="97"/>
      <c r="BQ41" s="97"/>
      <c r="BR41" s="97"/>
      <c r="BS41" s="97"/>
      <c r="BT41" s="98">
        <f>BM37</f>
        <v>0</v>
      </c>
      <c r="BU41" s="97"/>
      <c r="BV41" s="97"/>
      <c r="BW41" s="96">
        <f t="shared" si="145"/>
        <v>0</v>
      </c>
      <c r="BX41" s="97"/>
      <c r="BY41" s="97"/>
      <c r="BZ41" s="97"/>
      <c r="CA41" s="97"/>
      <c r="CB41" s="97"/>
      <c r="CC41" s="97"/>
      <c r="CD41" s="97"/>
      <c r="CE41" s="97"/>
      <c r="CF41" s="98">
        <f>BY37</f>
        <v>0</v>
      </c>
      <c r="CG41" s="97"/>
      <c r="CH41" s="97"/>
      <c r="CI41" s="96">
        <f t="shared" si="147"/>
        <v>0</v>
      </c>
      <c r="CJ41" s="97"/>
      <c r="CK41" s="97"/>
      <c r="CL41" s="97"/>
      <c r="CM41" s="97"/>
      <c r="CN41" s="97"/>
      <c r="CO41" s="97"/>
      <c r="CP41" s="97"/>
      <c r="CQ41" s="97"/>
      <c r="CR41" s="98">
        <f>CK37</f>
        <v>0</v>
      </c>
      <c r="CS41" s="97"/>
      <c r="CT41" s="97"/>
      <c r="CU41" s="96">
        <f t="shared" si="149"/>
        <v>0</v>
      </c>
      <c r="CV41" s="97"/>
      <c r="CW41" s="97"/>
      <c r="CX41" s="97"/>
      <c r="CY41" s="97"/>
      <c r="CZ41" s="97"/>
      <c r="DA41" s="97"/>
      <c r="DB41" s="97"/>
      <c r="DC41" s="97"/>
      <c r="DD41" s="98">
        <f>CW37</f>
        <v>0</v>
      </c>
      <c r="DE41" s="97"/>
      <c r="DF41" s="97"/>
      <c r="DG41" s="96">
        <f t="shared" si="151"/>
        <v>0</v>
      </c>
      <c r="DH41" s="97"/>
      <c r="DI41" s="97"/>
      <c r="DJ41" s="97"/>
      <c r="DK41" s="97"/>
      <c r="DL41" s="97"/>
      <c r="DM41" s="97"/>
      <c r="DN41" s="97"/>
      <c r="DO41" s="97"/>
      <c r="DP41" s="98">
        <f>DI37</f>
        <v>0</v>
      </c>
      <c r="DQ41" s="97"/>
      <c r="DR41" s="97"/>
      <c r="DS41" s="96">
        <f t="shared" si="153"/>
        <v>0</v>
      </c>
      <c r="DT41" s="97"/>
      <c r="DU41" s="97"/>
      <c r="DV41" s="97"/>
      <c r="DW41" s="97"/>
      <c r="DX41" s="97"/>
      <c r="DY41" s="97"/>
      <c r="DZ41" s="97"/>
      <c r="EA41" s="97"/>
      <c r="EB41" s="98">
        <f>DU37</f>
        <v>0</v>
      </c>
      <c r="EC41" s="97"/>
      <c r="ED41" s="97"/>
      <c r="EE41" s="96">
        <f t="shared" si="155"/>
        <v>0</v>
      </c>
      <c r="EF41" s="97"/>
      <c r="EG41" s="97"/>
      <c r="EH41" s="97"/>
      <c r="EI41" s="97"/>
      <c r="EJ41" s="97"/>
      <c r="EK41" s="97"/>
      <c r="EL41" s="97"/>
      <c r="EM41" s="97"/>
      <c r="EN41" s="98">
        <f>EG37</f>
        <v>0</v>
      </c>
      <c r="EP41" s="55"/>
    </row>
    <row r="42" spans="1:146" ht="21" customHeight="1" x14ac:dyDescent="0.2">
      <c r="A42" s="175" t="s">
        <v>46</v>
      </c>
      <c r="B42" s="210"/>
      <c r="C42" s="93">
        <f t="shared" si="133"/>
        <v>0</v>
      </c>
      <c r="D42" s="94"/>
      <c r="E42" s="94"/>
      <c r="F42" s="94"/>
      <c r="G42" s="94"/>
      <c r="H42" s="94"/>
      <c r="I42" s="94"/>
      <c r="J42" s="94"/>
      <c r="K42" s="94"/>
      <c r="L42" s="95">
        <f>G37</f>
        <v>0</v>
      </c>
      <c r="M42" s="94"/>
      <c r="N42" s="94"/>
      <c r="O42" s="93">
        <f t="shared" si="135"/>
        <v>0</v>
      </c>
      <c r="P42" s="94"/>
      <c r="Q42" s="94"/>
      <c r="R42" s="94"/>
      <c r="S42" s="94"/>
      <c r="T42" s="94"/>
      <c r="U42" s="94"/>
      <c r="V42" s="94"/>
      <c r="W42" s="94"/>
      <c r="X42" s="95">
        <f>S37</f>
        <v>0</v>
      </c>
      <c r="Y42" s="94"/>
      <c r="Z42" s="94"/>
      <c r="AA42" s="93">
        <f t="shared" si="137"/>
        <v>0</v>
      </c>
      <c r="AB42" s="94"/>
      <c r="AC42" s="94"/>
      <c r="AD42" s="94"/>
      <c r="AE42" s="94"/>
      <c r="AF42" s="94"/>
      <c r="AG42" s="94"/>
      <c r="AH42" s="94"/>
      <c r="AI42" s="94"/>
      <c r="AJ42" s="95">
        <f>AE37</f>
        <v>0</v>
      </c>
      <c r="AK42" s="94"/>
      <c r="AL42" s="94"/>
      <c r="AM42" s="93">
        <f t="shared" si="139"/>
        <v>0</v>
      </c>
      <c r="AN42" s="94"/>
      <c r="AO42" s="94"/>
      <c r="AP42" s="94"/>
      <c r="AQ42" s="94"/>
      <c r="AR42" s="94"/>
      <c r="AS42" s="94"/>
      <c r="AT42" s="94"/>
      <c r="AU42" s="94"/>
      <c r="AV42" s="95">
        <f>AQ37</f>
        <v>0</v>
      </c>
      <c r="AW42" s="94"/>
      <c r="AX42" s="94"/>
      <c r="AY42" s="93">
        <f t="shared" si="141"/>
        <v>0</v>
      </c>
      <c r="AZ42" s="94"/>
      <c r="BA42" s="94"/>
      <c r="BB42" s="94"/>
      <c r="BC42" s="94"/>
      <c r="BD42" s="94"/>
      <c r="BE42" s="94"/>
      <c r="BF42" s="94"/>
      <c r="BG42" s="94"/>
      <c r="BH42" s="95">
        <f>BC37</f>
        <v>0</v>
      </c>
      <c r="BI42" s="94"/>
      <c r="BJ42" s="94"/>
      <c r="BK42" s="93">
        <f t="shared" si="143"/>
        <v>0</v>
      </c>
      <c r="BL42" s="94"/>
      <c r="BM42" s="94"/>
      <c r="BN42" s="94"/>
      <c r="BO42" s="94"/>
      <c r="BP42" s="94"/>
      <c r="BQ42" s="94"/>
      <c r="BR42" s="94"/>
      <c r="BS42" s="94"/>
      <c r="BT42" s="95">
        <f>BO37</f>
        <v>0</v>
      </c>
      <c r="BU42" s="94"/>
      <c r="BV42" s="94"/>
      <c r="BW42" s="93">
        <f t="shared" si="145"/>
        <v>0</v>
      </c>
      <c r="BX42" s="94"/>
      <c r="BY42" s="94"/>
      <c r="BZ42" s="94"/>
      <c r="CA42" s="94"/>
      <c r="CB42" s="94"/>
      <c r="CC42" s="94"/>
      <c r="CD42" s="94"/>
      <c r="CE42" s="94"/>
      <c r="CF42" s="95">
        <f>CA37</f>
        <v>0</v>
      </c>
      <c r="CG42" s="94"/>
      <c r="CH42" s="94"/>
      <c r="CI42" s="93">
        <f t="shared" si="147"/>
        <v>0</v>
      </c>
      <c r="CJ42" s="94"/>
      <c r="CK42" s="94"/>
      <c r="CL42" s="94"/>
      <c r="CM42" s="94"/>
      <c r="CN42" s="94"/>
      <c r="CO42" s="94"/>
      <c r="CP42" s="94"/>
      <c r="CQ42" s="94"/>
      <c r="CR42" s="95">
        <f>CM37</f>
        <v>0</v>
      </c>
      <c r="CS42" s="94"/>
      <c r="CT42" s="94"/>
      <c r="CU42" s="93">
        <f t="shared" si="149"/>
        <v>0</v>
      </c>
      <c r="CV42" s="94"/>
      <c r="CW42" s="94"/>
      <c r="CX42" s="94"/>
      <c r="CY42" s="94"/>
      <c r="CZ42" s="94"/>
      <c r="DA42" s="94"/>
      <c r="DB42" s="94"/>
      <c r="DC42" s="94"/>
      <c r="DD42" s="95">
        <f>CY37</f>
        <v>0</v>
      </c>
      <c r="DE42" s="94"/>
      <c r="DF42" s="94"/>
      <c r="DG42" s="93">
        <f t="shared" si="151"/>
        <v>0</v>
      </c>
      <c r="DH42" s="94"/>
      <c r="DI42" s="94"/>
      <c r="DJ42" s="94"/>
      <c r="DK42" s="94"/>
      <c r="DL42" s="94"/>
      <c r="DM42" s="94"/>
      <c r="DN42" s="94"/>
      <c r="DO42" s="94"/>
      <c r="DP42" s="95">
        <f>DK37</f>
        <v>0</v>
      </c>
      <c r="DQ42" s="94"/>
      <c r="DR42" s="94"/>
      <c r="DS42" s="93">
        <f t="shared" si="153"/>
        <v>0</v>
      </c>
      <c r="DT42" s="94"/>
      <c r="DU42" s="94"/>
      <c r="DV42" s="94"/>
      <c r="DW42" s="94"/>
      <c r="DX42" s="94"/>
      <c r="DY42" s="94"/>
      <c r="DZ42" s="94"/>
      <c r="EA42" s="94"/>
      <c r="EB42" s="95">
        <f>DW37</f>
        <v>0</v>
      </c>
      <c r="EC42" s="94"/>
      <c r="ED42" s="94"/>
      <c r="EE42" s="93">
        <f t="shared" si="155"/>
        <v>0</v>
      </c>
      <c r="EF42" s="94"/>
      <c r="EG42" s="94"/>
      <c r="EH42" s="94"/>
      <c r="EI42" s="94"/>
      <c r="EJ42" s="94"/>
      <c r="EK42" s="94"/>
      <c r="EL42" s="94"/>
      <c r="EM42" s="94"/>
      <c r="EN42" s="95">
        <f>EI37</f>
        <v>0</v>
      </c>
      <c r="EP42" s="55"/>
    </row>
    <row r="43" spans="1:146" ht="21" customHeight="1" x14ac:dyDescent="0.2">
      <c r="A43" s="20" t="s">
        <v>47</v>
      </c>
      <c r="B43" s="20"/>
      <c r="C43" s="81">
        <f t="shared" si="133"/>
        <v>0</v>
      </c>
      <c r="D43" s="20"/>
      <c r="E43" s="20"/>
      <c r="F43" s="20"/>
      <c r="G43" s="20"/>
      <c r="H43" s="20"/>
      <c r="I43" s="20"/>
      <c r="J43" s="20"/>
      <c r="K43" s="20"/>
      <c r="L43" s="99">
        <f>J37</f>
        <v>0</v>
      </c>
      <c r="M43" s="20"/>
      <c r="N43" s="20"/>
      <c r="O43" s="81">
        <f t="shared" si="135"/>
        <v>0</v>
      </c>
      <c r="P43" s="20"/>
      <c r="Q43" s="20"/>
      <c r="R43" s="20"/>
      <c r="S43" s="20"/>
      <c r="T43" s="20"/>
      <c r="U43" s="20"/>
      <c r="V43" s="20"/>
      <c r="W43" s="20"/>
      <c r="X43" s="99">
        <f>V37</f>
        <v>0</v>
      </c>
      <c r="Y43" s="20"/>
      <c r="Z43" s="20"/>
      <c r="AA43" s="81">
        <f t="shared" si="137"/>
        <v>0</v>
      </c>
      <c r="AB43" s="20"/>
      <c r="AC43" s="20"/>
      <c r="AD43" s="20"/>
      <c r="AE43" s="20"/>
      <c r="AF43" s="20"/>
      <c r="AG43" s="20"/>
      <c r="AH43" s="20"/>
      <c r="AI43" s="20"/>
      <c r="AJ43" s="99">
        <f>AH37</f>
        <v>0</v>
      </c>
      <c r="AK43" s="20">
        <f>AH37</f>
        <v>0</v>
      </c>
      <c r="AL43" s="20"/>
      <c r="AM43" s="81">
        <f t="shared" si="139"/>
        <v>0</v>
      </c>
      <c r="AN43" s="20"/>
      <c r="AO43" s="20"/>
      <c r="AP43" s="20"/>
      <c r="AQ43" s="20"/>
      <c r="AR43" s="20"/>
      <c r="AS43" s="20"/>
      <c r="AT43" s="20"/>
      <c r="AU43" s="20"/>
      <c r="AV43" s="99">
        <f>AT37</f>
        <v>0</v>
      </c>
      <c r="AW43" s="20"/>
      <c r="AX43" s="20"/>
      <c r="AY43" s="81">
        <f t="shared" si="141"/>
        <v>0</v>
      </c>
      <c r="AZ43" s="20"/>
      <c r="BA43" s="20"/>
      <c r="BB43" s="20"/>
      <c r="BC43" s="20"/>
      <c r="BD43" s="20"/>
      <c r="BE43" s="20"/>
      <c r="BF43" s="20"/>
      <c r="BG43" s="20"/>
      <c r="BH43" s="99">
        <f>BF37</f>
        <v>0</v>
      </c>
      <c r="BI43" s="20"/>
      <c r="BJ43" s="20"/>
      <c r="BK43" s="81">
        <f t="shared" si="143"/>
        <v>0</v>
      </c>
      <c r="BL43" s="20"/>
      <c r="BM43" s="20"/>
      <c r="BN43" s="20"/>
      <c r="BO43" s="20"/>
      <c r="BP43" s="20"/>
      <c r="BQ43" s="20"/>
      <c r="BR43" s="20"/>
      <c r="BS43" s="20"/>
      <c r="BT43" s="99">
        <f>+BR37</f>
        <v>0</v>
      </c>
      <c r="BU43" s="20"/>
      <c r="BV43" s="20"/>
      <c r="BW43" s="81">
        <f t="shared" si="145"/>
        <v>0</v>
      </c>
      <c r="BX43" s="20"/>
      <c r="BY43" s="20"/>
      <c r="BZ43" s="20"/>
      <c r="CA43" s="20"/>
      <c r="CB43" s="20"/>
      <c r="CC43" s="20"/>
      <c r="CD43" s="20"/>
      <c r="CE43" s="20"/>
      <c r="CF43" s="99">
        <f>CD37</f>
        <v>0</v>
      </c>
      <c r="CG43" s="20"/>
      <c r="CH43" s="20"/>
      <c r="CI43" s="81">
        <f t="shared" si="147"/>
        <v>0</v>
      </c>
      <c r="CJ43" s="20"/>
      <c r="CK43" s="20"/>
      <c r="CL43" s="20"/>
      <c r="CM43" s="20"/>
      <c r="CN43" s="20"/>
      <c r="CO43" s="20"/>
      <c r="CP43" s="20"/>
      <c r="CQ43" s="20"/>
      <c r="CR43" s="99">
        <f>CP37</f>
        <v>0</v>
      </c>
      <c r="CS43" s="20">
        <f>CP37</f>
        <v>0</v>
      </c>
      <c r="CT43" s="20"/>
      <c r="CU43" s="81">
        <f t="shared" si="149"/>
        <v>0</v>
      </c>
      <c r="CV43" s="20"/>
      <c r="CW43" s="20"/>
      <c r="CX43" s="20"/>
      <c r="CY43" s="20"/>
      <c r="CZ43" s="20"/>
      <c r="DA43" s="20"/>
      <c r="DB43" s="20"/>
      <c r="DC43" s="20"/>
      <c r="DD43" s="99">
        <f>DB37</f>
        <v>0</v>
      </c>
      <c r="DE43" s="20">
        <f>DB37</f>
        <v>0</v>
      </c>
      <c r="DF43" s="20"/>
      <c r="DG43" s="81">
        <f t="shared" si="151"/>
        <v>0</v>
      </c>
      <c r="DH43" s="20"/>
      <c r="DI43" s="20"/>
      <c r="DJ43" s="20"/>
      <c r="DK43" s="20"/>
      <c r="DL43" s="20"/>
      <c r="DM43" s="20"/>
      <c r="DN43" s="20"/>
      <c r="DO43" s="20"/>
      <c r="DP43" s="99">
        <f>DN37</f>
        <v>0</v>
      </c>
      <c r="DQ43" s="20"/>
      <c r="DR43" s="20"/>
      <c r="DS43" s="81">
        <f t="shared" si="153"/>
        <v>0</v>
      </c>
      <c r="DT43" s="20"/>
      <c r="DU43" s="20"/>
      <c r="DV43" s="20"/>
      <c r="DW43" s="20"/>
      <c r="DX43" s="20"/>
      <c r="DY43" s="20"/>
      <c r="DZ43" s="20"/>
      <c r="EA43" s="20"/>
      <c r="EB43" s="99">
        <f>DZ37</f>
        <v>0</v>
      </c>
      <c r="EC43" s="20"/>
      <c r="ED43" s="20"/>
      <c r="EE43" s="81">
        <f t="shared" si="155"/>
        <v>0</v>
      </c>
      <c r="EF43" s="20"/>
      <c r="EG43" s="20"/>
      <c r="EH43" s="20"/>
      <c r="EI43" s="20"/>
      <c r="EJ43" s="20"/>
      <c r="EK43" s="20"/>
      <c r="EL43" s="20"/>
      <c r="EM43" s="20"/>
      <c r="EN43" s="99">
        <f>EL37</f>
        <v>0</v>
      </c>
      <c r="EP43" s="55"/>
    </row>
    <row r="44" spans="1:146" ht="6" customHeight="1" x14ac:dyDescent="0.2">
      <c r="A44" s="55"/>
      <c r="B44" s="55"/>
      <c r="C44" s="56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6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6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6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6"/>
      <c r="AZ44" s="55"/>
      <c r="BA44" s="55"/>
      <c r="BB44" s="55"/>
      <c r="BC44" s="55"/>
      <c r="BH44" s="55"/>
      <c r="BI44" s="55"/>
      <c r="BJ44" s="55"/>
      <c r="BK44" s="56"/>
      <c r="BL44" s="55"/>
      <c r="BM44" s="55"/>
      <c r="BN44" s="55"/>
      <c r="BO44" s="55"/>
      <c r="BT44" s="55"/>
      <c r="BU44" s="55"/>
      <c r="BV44" s="55"/>
      <c r="BW44" s="56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6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6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6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6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6"/>
      <c r="EF44" s="55"/>
      <c r="EG44" s="55"/>
      <c r="EH44" s="55"/>
      <c r="EI44" s="55"/>
      <c r="EJ44" s="55"/>
      <c r="EK44" s="55"/>
      <c r="EL44" s="55"/>
      <c r="EM44" s="55"/>
      <c r="EN44" s="55"/>
      <c r="EP44" s="55"/>
    </row>
    <row r="45" spans="1:146" ht="15" customHeight="1" x14ac:dyDescent="0.2">
      <c r="A45" s="55"/>
      <c r="B45" s="55"/>
      <c r="C45" s="56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6"/>
      <c r="P45" s="145" t="s">
        <v>37</v>
      </c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7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6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6"/>
      <c r="BL45" s="55"/>
      <c r="BM45" s="55"/>
      <c r="BN45" s="55"/>
      <c r="BO45" s="55"/>
      <c r="BT45" s="145" t="s">
        <v>17</v>
      </c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7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6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6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6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6"/>
      <c r="EF45" s="55"/>
      <c r="EG45" s="55"/>
      <c r="EH45" s="55"/>
      <c r="EI45" s="55"/>
      <c r="EJ45" s="55"/>
      <c r="EK45" s="55"/>
      <c r="EL45" s="55"/>
      <c r="EM45" s="55"/>
      <c r="EN45" s="55"/>
      <c r="EP45" s="55"/>
    </row>
    <row r="46" spans="1:146" ht="21" customHeight="1" x14ac:dyDescent="0.2">
      <c r="A46" s="139" t="s">
        <v>18</v>
      </c>
      <c r="B46" s="151" t="s">
        <v>19</v>
      </c>
      <c r="C46" s="153"/>
      <c r="D46" s="57">
        <v>7</v>
      </c>
      <c r="E46" s="91"/>
      <c r="F46" s="91"/>
      <c r="G46" s="91"/>
      <c r="H46" s="55"/>
      <c r="I46" s="55"/>
      <c r="J46" s="55"/>
      <c r="K46" s="55"/>
      <c r="L46" s="55"/>
      <c r="M46" s="55"/>
      <c r="N46" s="55"/>
      <c r="O46" s="55"/>
      <c r="P46" s="151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3"/>
      <c r="AC46" s="88"/>
      <c r="AD46" s="88"/>
      <c r="AE46" s="88"/>
      <c r="AF46" s="47"/>
      <c r="AG46" s="47"/>
      <c r="AH46" s="47"/>
      <c r="AI46" s="47"/>
      <c r="AJ46" s="164" t="s">
        <v>48</v>
      </c>
      <c r="AK46" s="165"/>
      <c r="AL46" s="166"/>
      <c r="AM46" s="48" t="s">
        <v>49</v>
      </c>
      <c r="AN46" s="55"/>
      <c r="AO46" s="55"/>
      <c r="AP46" s="55"/>
      <c r="AQ46" s="55"/>
      <c r="AR46" s="55"/>
      <c r="AS46" s="55"/>
      <c r="AT46" s="55"/>
      <c r="AU46" s="55"/>
      <c r="AV46" s="205"/>
      <c r="AW46" s="205"/>
      <c r="AX46" s="205"/>
      <c r="AY46" s="205"/>
      <c r="AZ46" s="205"/>
      <c r="BA46" s="55"/>
      <c r="BB46" s="55"/>
      <c r="BC46" s="55"/>
      <c r="BD46" s="55"/>
      <c r="BE46" s="55"/>
      <c r="BF46" s="55"/>
      <c r="BG46" s="55"/>
      <c r="BH46" s="70">
        <f>'2021'!BD40</f>
        <v>0</v>
      </c>
      <c r="BI46" s="55"/>
      <c r="BJ46" s="55"/>
      <c r="BK46" s="71">
        <f>'2021'!BF40</f>
        <v>0</v>
      </c>
      <c r="BL46" s="55"/>
      <c r="BM46" s="55"/>
      <c r="BN46" s="55"/>
      <c r="BO46" s="55"/>
      <c r="BT46" s="138"/>
      <c r="BU46" s="138"/>
      <c r="BV46" s="138"/>
      <c r="BW46" s="138"/>
      <c r="BX46" s="138"/>
      <c r="BY46" s="40"/>
      <c r="BZ46" s="40"/>
      <c r="CA46" s="40"/>
      <c r="CB46" s="47"/>
      <c r="CC46" s="47"/>
      <c r="CD46" s="48"/>
      <c r="CE46" s="48"/>
      <c r="CF46" s="164" t="s">
        <v>48</v>
      </c>
      <c r="CG46" s="165"/>
      <c r="CH46" s="166"/>
      <c r="CI46" s="48" t="s">
        <v>49</v>
      </c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145" t="s">
        <v>22</v>
      </c>
      <c r="CW46" s="146"/>
      <c r="CX46" s="146"/>
      <c r="CY46" s="146"/>
      <c r="CZ46" s="146"/>
      <c r="DA46" s="146"/>
      <c r="DB46" s="146"/>
      <c r="DC46" s="146"/>
      <c r="DD46" s="146"/>
      <c r="DE46" s="146"/>
      <c r="DF46" s="146"/>
      <c r="DG46" s="146"/>
      <c r="DH46" s="146"/>
      <c r="DI46" s="146"/>
      <c r="DJ46" s="146"/>
      <c r="DK46" s="146"/>
      <c r="DL46" s="146"/>
      <c r="DM46" s="146"/>
      <c r="DN46" s="146"/>
      <c r="DO46" s="146"/>
      <c r="DP46" s="147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P46" s="55"/>
    </row>
    <row r="47" spans="1:146" ht="21" customHeight="1" x14ac:dyDescent="0.2">
      <c r="A47" s="139"/>
      <c r="B47" s="151" t="s">
        <v>23</v>
      </c>
      <c r="C47" s="153"/>
      <c r="D47" s="57">
        <v>8</v>
      </c>
      <c r="E47" s="91"/>
      <c r="F47" s="91"/>
      <c r="G47" s="91"/>
      <c r="H47" s="55"/>
      <c r="I47" s="55"/>
      <c r="J47" s="55"/>
      <c r="K47" s="55"/>
      <c r="L47" s="55"/>
      <c r="M47" s="55"/>
      <c r="N47" s="55"/>
      <c r="O47" s="55"/>
      <c r="P47" s="124" t="s">
        <v>16</v>
      </c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"/>
      <c r="AD47" s="85"/>
      <c r="AE47" s="85"/>
      <c r="AF47" s="12"/>
      <c r="AG47" s="12"/>
      <c r="AH47" s="12"/>
      <c r="AI47" s="12"/>
      <c r="AJ47" s="196">
        <f>L38+X38+AJ38+AV38+BH38+BT38+CF38+CR38+DD38+DP38+EB38+EN38</f>
        <v>70</v>
      </c>
      <c r="AK47" s="197"/>
      <c r="AL47" s="198"/>
      <c r="AM47" s="6">
        <f>C38+O38+AA38+AM38+AY38+BK38+BW38+CI38+CU38+DG38+DS38+EE38</f>
        <v>10</v>
      </c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6"/>
      <c r="BG47" s="56"/>
      <c r="BH47" s="70">
        <f>'2021'!BD41</f>
        <v>0</v>
      </c>
      <c r="BI47" s="55"/>
      <c r="BJ47" s="55"/>
      <c r="BK47" s="71">
        <f>'2021'!BF41</f>
        <v>0</v>
      </c>
      <c r="BL47" s="55"/>
      <c r="BM47" s="55"/>
      <c r="BN47" s="55"/>
      <c r="BO47" s="55"/>
      <c r="BT47" s="199" t="s">
        <v>16</v>
      </c>
      <c r="BU47" s="200"/>
      <c r="BV47" s="200"/>
      <c r="BW47" s="200"/>
      <c r="BX47" s="201"/>
      <c r="BY47" s="44"/>
      <c r="BZ47" s="44"/>
      <c r="CA47" s="44"/>
      <c r="CB47" s="12"/>
      <c r="CC47" s="12"/>
      <c r="CD47" s="6"/>
      <c r="CE47" s="6"/>
      <c r="CF47" s="196">
        <f>AJ47+'2027'!AJ47</f>
        <v>70</v>
      </c>
      <c r="CG47" s="197"/>
      <c r="CH47" s="198"/>
      <c r="CI47" s="6">
        <f>AM47+'2027'!AM47</f>
        <v>10</v>
      </c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12" t="s">
        <v>50</v>
      </c>
      <c r="CW47" s="12"/>
      <c r="CX47" s="12"/>
      <c r="CY47" s="12"/>
      <c r="CZ47" s="12"/>
      <c r="DA47" s="12"/>
      <c r="DB47" s="12"/>
      <c r="DC47" s="12"/>
      <c r="DD47" s="121" t="s">
        <v>51</v>
      </c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3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P47" s="55"/>
    </row>
    <row r="48" spans="1:146" ht="21" customHeight="1" x14ac:dyDescent="0.2">
      <c r="A48" s="139"/>
      <c r="B48" s="151" t="s">
        <v>26</v>
      </c>
      <c r="C48" s="153"/>
      <c r="D48" s="57">
        <v>8</v>
      </c>
      <c r="E48" s="91"/>
      <c r="F48" s="91"/>
      <c r="G48" s="91"/>
      <c r="H48" s="55"/>
      <c r="I48" s="55"/>
      <c r="J48" s="55"/>
      <c r="K48" s="55"/>
      <c r="L48" s="55"/>
      <c r="M48" s="55"/>
      <c r="N48" s="55"/>
      <c r="O48" s="55"/>
      <c r="P48" s="155" t="s">
        <v>17</v>
      </c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39"/>
      <c r="AD48" s="87"/>
      <c r="AE48" s="87"/>
      <c r="AF48" s="13"/>
      <c r="AG48" s="13"/>
      <c r="AH48" s="13"/>
      <c r="AI48" s="13"/>
      <c r="AJ48" s="202">
        <f>L39+X39+AJ39+AV39+BH39+BT39+CF39+CR39+DD39+DP39+EB39+EN39</f>
        <v>307</v>
      </c>
      <c r="AK48" s="203"/>
      <c r="AL48" s="204"/>
      <c r="AM48" s="9">
        <f>C39+O39+AA39+AM39+AY39+BK39+BW39+CI39+CU39+DG39+DS39+EE39</f>
        <v>43.857142857142861</v>
      </c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6"/>
      <c r="BG48" s="56"/>
      <c r="BH48" s="70">
        <f>'2021'!BD42</f>
        <v>0</v>
      </c>
      <c r="BI48" s="55"/>
      <c r="BJ48" s="55"/>
      <c r="BK48" s="71">
        <f>'2021'!BF42</f>
        <v>0</v>
      </c>
      <c r="BL48" s="55"/>
      <c r="BM48" s="55"/>
      <c r="BN48" s="55"/>
      <c r="BO48" s="55"/>
      <c r="BT48" s="148" t="s">
        <v>17</v>
      </c>
      <c r="BU48" s="149"/>
      <c r="BV48" s="149"/>
      <c r="BW48" s="149"/>
      <c r="BX48" s="150"/>
      <c r="BY48" s="87"/>
      <c r="BZ48" s="87"/>
      <c r="CA48" s="87"/>
      <c r="CB48" s="13"/>
      <c r="CC48" s="13"/>
      <c r="CD48" s="9"/>
      <c r="CE48" s="9"/>
      <c r="CF48" s="202">
        <f>AJ48+'2027'!AJ48</f>
        <v>307</v>
      </c>
      <c r="CG48" s="203"/>
      <c r="CH48" s="204"/>
      <c r="CI48" s="9">
        <f>AM48+'2027'!AM48</f>
        <v>43.857142857142861</v>
      </c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13" t="s">
        <v>27</v>
      </c>
      <c r="CW48" s="13"/>
      <c r="CX48" s="13"/>
      <c r="CY48" s="13"/>
      <c r="CZ48" s="13"/>
      <c r="DA48" s="13"/>
      <c r="DB48" s="13"/>
      <c r="DC48" s="13"/>
      <c r="DD48" s="125" t="s">
        <v>28</v>
      </c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7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P48" s="55"/>
    </row>
    <row r="49" spans="1:146" ht="21" customHeight="1" x14ac:dyDescent="0.2">
      <c r="A49" s="139"/>
      <c r="B49" s="151" t="s">
        <v>29</v>
      </c>
      <c r="C49" s="153"/>
      <c r="D49" s="57">
        <v>8</v>
      </c>
      <c r="E49" s="91"/>
      <c r="F49" s="91"/>
      <c r="G49" s="91"/>
      <c r="H49" s="55"/>
      <c r="I49" s="55"/>
      <c r="J49" s="55"/>
      <c r="K49" s="55"/>
      <c r="L49" s="55"/>
      <c r="M49" s="55"/>
      <c r="N49" s="55"/>
      <c r="O49" s="55"/>
      <c r="P49" s="182" t="s">
        <v>44</v>
      </c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01"/>
      <c r="AD49" s="103"/>
      <c r="AE49" s="103"/>
      <c r="AF49" s="101"/>
      <c r="AG49" s="101"/>
      <c r="AH49" s="101"/>
      <c r="AI49" s="101"/>
      <c r="AJ49" s="183">
        <f>L40+X40+AJ40+AV40+BH40+BT40+CF40+CR40+DD40+DP40+EB40+EN40</f>
        <v>0</v>
      </c>
      <c r="AK49" s="184"/>
      <c r="AL49" s="185"/>
      <c r="AM49" s="100">
        <f>C40+O40+AA40+AM40+AY40+BK40+BW40+CI40+CU40+DG40+DS40+EE40</f>
        <v>0</v>
      </c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6"/>
      <c r="BG49" s="56"/>
      <c r="BH49" s="70"/>
      <c r="BI49" s="55"/>
      <c r="BJ49" s="55"/>
      <c r="BK49" s="71"/>
      <c r="BL49" s="55"/>
      <c r="BM49" s="55"/>
      <c r="BN49" s="55"/>
      <c r="BO49" s="55"/>
      <c r="BT49" s="186" t="s">
        <v>44</v>
      </c>
      <c r="BU49" s="187"/>
      <c r="BV49" s="187"/>
      <c r="BW49" s="187"/>
      <c r="BX49" s="188"/>
      <c r="BY49" s="103"/>
      <c r="BZ49" s="103"/>
      <c r="CA49" s="103"/>
      <c r="CB49" s="101"/>
      <c r="CC49" s="101"/>
      <c r="CD49" s="100"/>
      <c r="CE49" s="100"/>
      <c r="CF49" s="183">
        <f>AJ49+'2027'!AJ49</f>
        <v>0</v>
      </c>
      <c r="CG49" s="184"/>
      <c r="CH49" s="185"/>
      <c r="CI49" s="100">
        <f>AM49+'2027'!AM49</f>
        <v>0</v>
      </c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101" t="s">
        <v>52</v>
      </c>
      <c r="CW49" s="101"/>
      <c r="CX49" s="101"/>
      <c r="CY49" s="101"/>
      <c r="CZ49" s="101"/>
      <c r="DA49" s="101"/>
      <c r="DB49" s="101"/>
      <c r="DC49" s="101"/>
      <c r="DD49" s="186" t="s">
        <v>44</v>
      </c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P49" s="55"/>
    </row>
    <row r="50" spans="1:146" ht="21" customHeight="1" x14ac:dyDescent="0.2">
      <c r="A50" s="139"/>
      <c r="B50" s="151" t="s">
        <v>32</v>
      </c>
      <c r="C50" s="153"/>
      <c r="D50" s="57">
        <v>4</v>
      </c>
      <c r="E50" s="91"/>
      <c r="F50" s="91"/>
      <c r="G50" s="91"/>
      <c r="H50" s="55"/>
      <c r="I50" s="55"/>
      <c r="J50" s="55"/>
      <c r="K50" s="55"/>
      <c r="L50" s="55"/>
      <c r="M50" s="55"/>
      <c r="N50" s="55"/>
      <c r="O50" s="55"/>
      <c r="P50" s="189" t="s">
        <v>45</v>
      </c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97"/>
      <c r="AD50" s="105"/>
      <c r="AE50" s="105"/>
      <c r="AF50" s="97"/>
      <c r="AG50" s="97"/>
      <c r="AH50" s="97"/>
      <c r="AI50" s="97"/>
      <c r="AJ50" s="190">
        <f>L41+X41+AJ41+AV41+BH41+BT41+CF41+CR41+DD41+DP41+EB41+EN41</f>
        <v>0</v>
      </c>
      <c r="AK50" s="191"/>
      <c r="AL50" s="192"/>
      <c r="AM50" s="96">
        <f>C41+O41+AA41+AM41+AY41+BK41+BW41+CI41+CU41+DG41+DS41+EE41</f>
        <v>0</v>
      </c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6"/>
      <c r="BG50" s="56"/>
      <c r="BH50" s="70"/>
      <c r="BI50" s="55"/>
      <c r="BJ50" s="55"/>
      <c r="BK50" s="71"/>
      <c r="BL50" s="55"/>
      <c r="BM50" s="55"/>
      <c r="BN50" s="55"/>
      <c r="BO50" s="55"/>
      <c r="BT50" s="193" t="s">
        <v>45</v>
      </c>
      <c r="BU50" s="194"/>
      <c r="BV50" s="194"/>
      <c r="BW50" s="194"/>
      <c r="BX50" s="195"/>
      <c r="BY50" s="105"/>
      <c r="BZ50" s="105"/>
      <c r="CA50" s="105"/>
      <c r="CB50" s="97"/>
      <c r="CC50" s="97"/>
      <c r="CD50" s="96"/>
      <c r="CE50" s="96"/>
      <c r="CF50" s="190">
        <f>AJ50+'2027'!AJ50</f>
        <v>0</v>
      </c>
      <c r="CG50" s="191"/>
      <c r="CH50" s="192"/>
      <c r="CI50" s="96">
        <f>AM50+'2027'!AM50</f>
        <v>0</v>
      </c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97" t="s">
        <v>53</v>
      </c>
      <c r="CW50" s="97"/>
      <c r="CX50" s="97"/>
      <c r="CY50" s="97"/>
      <c r="CZ50" s="97"/>
      <c r="DA50" s="97"/>
      <c r="DB50" s="97"/>
      <c r="DC50" s="97"/>
      <c r="DD50" s="180" t="s">
        <v>45</v>
      </c>
      <c r="DE50" s="181"/>
      <c r="DF50" s="181"/>
      <c r="DG50" s="181"/>
      <c r="DH50" s="181"/>
      <c r="DI50" s="181"/>
      <c r="DJ50" s="181"/>
      <c r="DK50" s="181"/>
      <c r="DL50" s="181"/>
      <c r="DM50" s="181"/>
      <c r="DN50" s="181"/>
      <c r="DO50" s="181"/>
      <c r="DP50" s="181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P50" s="55"/>
    </row>
    <row r="51" spans="1:146" ht="21" customHeight="1" x14ac:dyDescent="0.2">
      <c r="A51" s="139"/>
      <c r="B51" s="151"/>
      <c r="C51" s="153"/>
      <c r="D51" s="57"/>
      <c r="E51" s="91"/>
      <c r="F51" s="91"/>
      <c r="G51" s="91"/>
      <c r="H51" s="55"/>
      <c r="I51" s="55"/>
      <c r="J51" s="55"/>
      <c r="K51" s="55"/>
      <c r="L51" s="55"/>
      <c r="M51" s="55"/>
      <c r="N51" s="55"/>
      <c r="O51" s="55"/>
      <c r="P51" s="168" t="s">
        <v>46</v>
      </c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94"/>
      <c r="AD51" s="104"/>
      <c r="AE51" s="104"/>
      <c r="AF51" s="94"/>
      <c r="AG51" s="94"/>
      <c r="AH51" s="94"/>
      <c r="AI51" s="94"/>
      <c r="AJ51" s="169">
        <f>L42+X42+AJ42+AV42+BH42+BT42+CF42+CR42+DD42+DP42+EB42+EN42</f>
        <v>0</v>
      </c>
      <c r="AK51" s="170"/>
      <c r="AL51" s="171"/>
      <c r="AM51" s="93">
        <f>C42+O42+AA42+AM42+AY42+BK42+BW42+CI42+CU42+DG42+DS42+EE42</f>
        <v>0</v>
      </c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6"/>
      <c r="BG51" s="56"/>
      <c r="BH51" s="70"/>
      <c r="BI51" s="55"/>
      <c r="BJ51" s="55"/>
      <c r="BK51" s="71"/>
      <c r="BL51" s="55"/>
      <c r="BM51" s="55"/>
      <c r="BN51" s="55"/>
      <c r="BO51" s="55"/>
      <c r="BT51" s="172" t="s">
        <v>46</v>
      </c>
      <c r="BU51" s="173"/>
      <c r="BV51" s="173"/>
      <c r="BW51" s="173"/>
      <c r="BX51" s="174"/>
      <c r="BY51" s="104"/>
      <c r="BZ51" s="104"/>
      <c r="CA51" s="104"/>
      <c r="CB51" s="94"/>
      <c r="CC51" s="94"/>
      <c r="CD51" s="93"/>
      <c r="CE51" s="93"/>
      <c r="CF51" s="169">
        <f>AJ51+'2027'!AJ51</f>
        <v>0</v>
      </c>
      <c r="CG51" s="170"/>
      <c r="CH51" s="171"/>
      <c r="CI51" s="93">
        <f>AM51+'2027'!AM51</f>
        <v>0</v>
      </c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94" t="s">
        <v>54</v>
      </c>
      <c r="CW51" s="94"/>
      <c r="CX51" s="94"/>
      <c r="CY51" s="94"/>
      <c r="CZ51" s="94"/>
      <c r="DA51" s="94"/>
      <c r="DB51" s="94"/>
      <c r="DC51" s="94"/>
      <c r="DD51" s="175" t="s">
        <v>46</v>
      </c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P51" s="55"/>
    </row>
    <row r="52" spans="1:146" ht="21" customHeight="1" x14ac:dyDescent="0.2">
      <c r="A52" s="139"/>
      <c r="B52" s="162" t="s">
        <v>29</v>
      </c>
      <c r="C52" s="163"/>
      <c r="D52" s="109">
        <v>8</v>
      </c>
      <c r="E52" s="91"/>
      <c r="F52" s="91"/>
      <c r="G52" s="91"/>
      <c r="H52" s="55"/>
      <c r="I52" s="55"/>
      <c r="J52" s="55"/>
      <c r="K52" s="55"/>
      <c r="L52" s="55"/>
      <c r="M52" s="55"/>
      <c r="N52" s="55"/>
      <c r="O52" s="55"/>
      <c r="P52" s="112" t="s">
        <v>47</v>
      </c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20"/>
      <c r="AD52" s="86"/>
      <c r="AE52" s="86"/>
      <c r="AF52" s="106"/>
      <c r="AG52" s="106"/>
      <c r="AH52" s="106"/>
      <c r="AI52" s="106"/>
      <c r="AJ52" s="177">
        <f>J37+V37+AH37+AT37+BF37+BR37+CD37+CP37+DB37+DN37+DZ37+EL37</f>
        <v>0</v>
      </c>
      <c r="AK52" s="178"/>
      <c r="AL52" s="179"/>
      <c r="AM52" s="81">
        <f>AJ52/7</f>
        <v>0</v>
      </c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6"/>
      <c r="BG52" s="56"/>
      <c r="BH52" s="70">
        <f>'2021'!BD43</f>
        <v>0</v>
      </c>
      <c r="BI52" s="55"/>
      <c r="BJ52" s="55"/>
      <c r="BK52" s="71">
        <f>'2021'!BF43</f>
        <v>0</v>
      </c>
      <c r="BL52" s="55"/>
      <c r="BM52" s="55"/>
      <c r="BN52" s="55"/>
      <c r="BO52" s="55"/>
      <c r="BT52" s="129" t="s">
        <v>47</v>
      </c>
      <c r="BU52" s="130"/>
      <c r="BV52" s="130"/>
      <c r="BW52" s="130"/>
      <c r="BX52" s="131"/>
      <c r="BY52" s="86"/>
      <c r="BZ52" s="86"/>
      <c r="CA52" s="86"/>
      <c r="CB52" s="106"/>
      <c r="CC52" s="106"/>
      <c r="CD52" s="19"/>
      <c r="CE52" s="19"/>
      <c r="CF52" s="177">
        <f>AJ52+'2027'!AJ52</f>
        <v>0</v>
      </c>
      <c r="CG52" s="178"/>
      <c r="CH52" s="179"/>
      <c r="CI52" s="81">
        <f>AM52+'2027'!AM52</f>
        <v>0</v>
      </c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20" t="s">
        <v>33</v>
      </c>
      <c r="CW52" s="20"/>
      <c r="CX52" s="20"/>
      <c r="CY52" s="20"/>
      <c r="CZ52" s="20"/>
      <c r="DA52" s="20"/>
      <c r="DB52" s="20"/>
      <c r="DC52" s="20"/>
      <c r="DD52" s="129" t="s">
        <v>47</v>
      </c>
      <c r="DE52" s="130"/>
      <c r="DF52" s="130"/>
      <c r="DG52" s="130"/>
      <c r="DH52" s="130"/>
      <c r="DI52" s="130"/>
      <c r="DJ52" s="130"/>
      <c r="DK52" s="130"/>
      <c r="DL52" s="130"/>
      <c r="DM52" s="130"/>
      <c r="DN52" s="130"/>
      <c r="DO52" s="130"/>
      <c r="DP52" s="131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P52" s="55"/>
    </row>
    <row r="53" spans="1:146" ht="21" customHeight="1" x14ac:dyDescent="0.2">
      <c r="A53" s="139"/>
      <c r="B53" s="162" t="s">
        <v>32</v>
      </c>
      <c r="C53" s="163"/>
      <c r="D53" s="109">
        <v>4</v>
      </c>
      <c r="E53" s="91"/>
      <c r="F53" s="91"/>
      <c r="G53" s="91"/>
      <c r="H53" s="55"/>
      <c r="I53" s="55"/>
      <c r="J53" s="55"/>
      <c r="K53" s="55"/>
      <c r="L53" s="55"/>
      <c r="M53" s="55"/>
      <c r="N53" s="55"/>
      <c r="O53" s="55"/>
      <c r="P53" s="144" t="s">
        <v>38</v>
      </c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47"/>
      <c r="AD53" s="49"/>
      <c r="AE53" s="49"/>
      <c r="AF53" s="107"/>
      <c r="AG53" s="107"/>
      <c r="AH53" s="107"/>
      <c r="AI53" s="107"/>
      <c r="AJ53" s="164">
        <f>L37+X37+AJ37+AV37+BH37+BT37+CF37+CR37+DD37+DP37+EB37+EN37</f>
        <v>377</v>
      </c>
      <c r="AK53" s="165"/>
      <c r="AL53" s="166"/>
      <c r="AM53" s="48">
        <f>C37+O37+AA37+AM37+AY37+BK37+BW37+CI37+CU37+DG37+DS37+EE37</f>
        <v>53.857142857142861</v>
      </c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70">
        <f>'2021'!BD44</f>
        <v>0</v>
      </c>
      <c r="BI53" s="55"/>
      <c r="BJ53" s="55"/>
      <c r="BK53" s="71">
        <f>'2021'!BF44</f>
        <v>0</v>
      </c>
      <c r="BL53" s="55"/>
      <c r="BM53" s="55"/>
      <c r="BN53" s="55"/>
      <c r="BO53" s="55"/>
      <c r="BT53" s="144" t="s">
        <v>38</v>
      </c>
      <c r="BU53" s="144"/>
      <c r="BV53" s="144"/>
      <c r="BW53" s="144"/>
      <c r="BX53" s="144"/>
      <c r="BY53" s="47"/>
      <c r="BZ53" s="47"/>
      <c r="CA53" s="47"/>
      <c r="CB53" s="107"/>
      <c r="CC53" s="107"/>
      <c r="CD53" s="108"/>
      <c r="CE53" s="108"/>
      <c r="CF53" s="164">
        <f>AJ53+'2027'!AJ53</f>
        <v>377</v>
      </c>
      <c r="CG53" s="165"/>
      <c r="CH53" s="166"/>
      <c r="CI53" s="48">
        <f>AM53+'2027'!AM53</f>
        <v>53.857142857142861</v>
      </c>
      <c r="CJ53" s="167" t="s">
        <v>55</v>
      </c>
      <c r="CK53" s="167"/>
      <c r="CL53" s="167"/>
      <c r="CM53" s="167"/>
      <c r="CN53" s="167"/>
      <c r="CO53" s="167"/>
      <c r="CP53" s="167"/>
      <c r="CQ53" s="167"/>
      <c r="CR53" s="167"/>
      <c r="CS53" s="167"/>
      <c r="CT53" s="167"/>
      <c r="CU53" s="55"/>
      <c r="CV53" s="17" t="s">
        <v>56</v>
      </c>
      <c r="CW53" s="17"/>
      <c r="CX53" s="17"/>
      <c r="CY53" s="17"/>
      <c r="CZ53" s="17"/>
      <c r="DA53" s="17"/>
      <c r="DB53" s="17"/>
      <c r="DC53" s="17"/>
      <c r="DD53" s="113" t="s">
        <v>57</v>
      </c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P53" s="55"/>
    </row>
    <row r="54" spans="1:146" ht="21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P54" s="55"/>
    </row>
  </sheetData>
  <sheetProtection sheet="1" formatCells="0" formatColumns="0" formatRows="0" insertHyperlinks="0" sort="0" autoFilter="0"/>
  <mergeCells count="79">
    <mergeCell ref="AA1:AN1"/>
    <mergeCell ref="AY1:CH1"/>
    <mergeCell ref="O2:P3"/>
    <mergeCell ref="AM2:AZ2"/>
    <mergeCell ref="BH2:CF2"/>
    <mergeCell ref="CJ4:CR4"/>
    <mergeCell ref="CU4:CV4"/>
    <mergeCell ref="DD4:DG4"/>
    <mergeCell ref="B5:L5"/>
    <mergeCell ref="N5:X5"/>
    <mergeCell ref="Z5:AJ5"/>
    <mergeCell ref="AL5:AV5"/>
    <mergeCell ref="AX5:BH5"/>
    <mergeCell ref="BJ5:BT5"/>
    <mergeCell ref="BV5:CF5"/>
    <mergeCell ref="X4:AZ4"/>
    <mergeCell ref="BH4:BX4"/>
    <mergeCell ref="CF4:CI4"/>
    <mergeCell ref="CH5:CR5"/>
    <mergeCell ref="CT5:DD5"/>
    <mergeCell ref="DF5:DP5"/>
    <mergeCell ref="DR5:EB5"/>
    <mergeCell ref="ED5:EN5"/>
    <mergeCell ref="A41:B41"/>
    <mergeCell ref="A42:B42"/>
    <mergeCell ref="A40:B40"/>
    <mergeCell ref="P45:AM45"/>
    <mergeCell ref="BT45:CI45"/>
    <mergeCell ref="A46:A53"/>
    <mergeCell ref="B46:C46"/>
    <mergeCell ref="P46:AB46"/>
    <mergeCell ref="AJ46:AL46"/>
    <mergeCell ref="AV46:AZ46"/>
    <mergeCell ref="BT46:BX46"/>
    <mergeCell ref="DD48:DP48"/>
    <mergeCell ref="CF46:CH46"/>
    <mergeCell ref="CV46:DP46"/>
    <mergeCell ref="B47:C47"/>
    <mergeCell ref="P47:AB47"/>
    <mergeCell ref="AJ47:AL47"/>
    <mergeCell ref="BT47:BX47"/>
    <mergeCell ref="CF47:CH47"/>
    <mergeCell ref="DD47:DP47"/>
    <mergeCell ref="B48:C48"/>
    <mergeCell ref="P48:AB48"/>
    <mergeCell ref="AJ48:AL48"/>
    <mergeCell ref="BT48:BX48"/>
    <mergeCell ref="CF48:CH48"/>
    <mergeCell ref="DD50:DP50"/>
    <mergeCell ref="B49:C49"/>
    <mergeCell ref="P49:AB49"/>
    <mergeCell ref="AJ49:AL49"/>
    <mergeCell ref="BT49:BX49"/>
    <mergeCell ref="CF49:CH49"/>
    <mergeCell ref="DD49:DP49"/>
    <mergeCell ref="B50:C50"/>
    <mergeCell ref="P50:AB50"/>
    <mergeCell ref="AJ50:AL50"/>
    <mergeCell ref="BT50:BX50"/>
    <mergeCell ref="CF50:CH50"/>
    <mergeCell ref="DD52:DP52"/>
    <mergeCell ref="B51:C51"/>
    <mergeCell ref="P51:AB51"/>
    <mergeCell ref="AJ51:AL51"/>
    <mergeCell ref="BT51:BX51"/>
    <mergeCell ref="CF51:CH51"/>
    <mergeCell ref="DD51:DP51"/>
    <mergeCell ref="B52:C52"/>
    <mergeCell ref="P52:AB52"/>
    <mergeCell ref="AJ52:AL52"/>
    <mergeCell ref="BT52:BX52"/>
    <mergeCell ref="CF52:CH52"/>
    <mergeCell ref="DD53:DP53"/>
    <mergeCell ref="B53:C53"/>
    <mergeCell ref="P53:AB53"/>
    <mergeCell ref="AJ53:AL53"/>
    <mergeCell ref="BT53:BX53"/>
    <mergeCell ref="CF53:CH53"/>
    <mergeCell ref="CJ53:CT54"/>
  </mergeCells>
  <conditionalFormatting sqref="C6:L36">
    <cfRule type="expression" dxfId="299" priority="28">
      <formula>WEEKDAY($C6,2)&gt;5</formula>
    </cfRule>
  </conditionalFormatting>
  <conditionalFormatting sqref="C6:EN36">
    <cfRule type="containsText" dxfId="298" priority="13" operator="containsText" text="B">
      <formula>NOT(ISERROR(SEARCH("B",C6)))</formula>
    </cfRule>
    <cfRule type="containsText" dxfId="297" priority="43" stopIfTrue="1" operator="containsText" text="F">
      <formula>NOT(ISERROR(SEARCH("F",C6)))</formula>
    </cfRule>
    <cfRule type="containsText" dxfId="296" priority="30" stopIfTrue="1" operator="containsText" text="FE">
      <formula>NOT(ISERROR(SEARCH("FE",C6)))</formula>
    </cfRule>
    <cfRule type="containsText" dxfId="295" priority="31" stopIfTrue="1" operator="containsText" text="C">
      <formula>NOT(ISERROR(SEARCH("C",C6)))</formula>
    </cfRule>
    <cfRule type="containsText" dxfId="294" priority="12" operator="containsText" text="R">
      <formula>NOT(ISERROR(SEARCH("R",C6)))</formula>
    </cfRule>
    <cfRule type="containsText" dxfId="293" priority="15" operator="containsText" text="A">
      <formula>NOT(ISERROR(SEARCH("A",C6)))</formula>
    </cfRule>
    <cfRule type="containsText" dxfId="292" priority="40" stopIfTrue="1" operator="containsText" text="E">
      <formula>NOT(ISERROR(SEARCH("E",C6)))</formula>
    </cfRule>
  </conditionalFormatting>
  <conditionalFormatting sqref="L6:L36">
    <cfRule type="expression" dxfId="291" priority="11">
      <formula>D6 ="B"</formula>
    </cfRule>
    <cfRule type="expression" dxfId="290" priority="58">
      <formula>D6 ="A"</formula>
    </cfRule>
    <cfRule type="cellIs" dxfId="289" priority="56" stopIfTrue="1" operator="equal">
      <formula>0</formula>
    </cfRule>
  </conditionalFormatting>
  <conditionalFormatting sqref="L6:N36">
    <cfRule type="expression" dxfId="288" priority="61">
      <formula>D6 ="C"</formula>
    </cfRule>
    <cfRule type="expression" dxfId="287" priority="60">
      <formula>D6="F"</formula>
    </cfRule>
    <cfRule type="expression" dxfId="286" priority="59">
      <formula>D6="E"</formula>
    </cfRule>
    <cfRule type="expression" dxfId="285" priority="62">
      <formula>D6="R"</formula>
    </cfRule>
  </conditionalFormatting>
  <conditionalFormatting sqref="O6:X36">
    <cfRule type="expression" dxfId="283" priority="42">
      <formula>WEEKDAY($O6,2)&gt;5</formula>
    </cfRule>
  </conditionalFormatting>
  <conditionalFormatting sqref="X6:X36">
    <cfRule type="expression" dxfId="282" priority="65">
      <formula>P6="F"</formula>
    </cfRule>
    <cfRule type="expression" dxfId="281" priority="64">
      <formula>P6="E"</formula>
    </cfRule>
    <cfRule type="cellIs" dxfId="280" priority="68" stopIfTrue="1" operator="equal">
      <formula>0</formula>
    </cfRule>
    <cfRule type="expression" dxfId="279" priority="67">
      <formula>P6="FE"</formula>
    </cfRule>
    <cfRule type="expression" dxfId="278" priority="66">
      <formula>P6 ="C"</formula>
    </cfRule>
    <cfRule type="expression" dxfId="277" priority="63">
      <formula>P6 ="A"</formula>
    </cfRule>
  </conditionalFormatting>
  <conditionalFormatting sqref="AA6:AJ36">
    <cfRule type="expression" dxfId="276" priority="41">
      <formula>WEEKDAY($AA6,2)&gt;5</formula>
    </cfRule>
  </conditionalFormatting>
  <conditionalFormatting sqref="AJ6:AJ36">
    <cfRule type="expression" dxfId="274" priority="51" stopIfTrue="1">
      <formula>AB6="F"</formula>
    </cfRule>
    <cfRule type="cellIs" dxfId="273" priority="57" stopIfTrue="1" operator="equal">
      <formula>0</formula>
    </cfRule>
    <cfRule type="expression" dxfId="272" priority="49" stopIfTrue="1">
      <formula>AB6="FE"</formula>
    </cfRule>
    <cfRule type="expression" dxfId="271" priority="71">
      <formula>AB6 ="A"</formula>
    </cfRule>
    <cfRule type="expression" dxfId="270" priority="10">
      <formula>AB6="R"</formula>
    </cfRule>
    <cfRule type="expression" dxfId="269" priority="69">
      <formula>AB6 ="B"</formula>
    </cfRule>
    <cfRule type="expression" dxfId="268" priority="50" stopIfTrue="1">
      <formula>AB6="E"</formula>
    </cfRule>
    <cfRule type="cellIs" dxfId="267" priority="70" stopIfTrue="1" operator="equal">
      <formula>0</formula>
    </cfRule>
    <cfRule type="expression" dxfId="266" priority="52" stopIfTrue="1">
      <formula>AB6 ="C"</formula>
    </cfRule>
  </conditionalFormatting>
  <conditionalFormatting sqref="AK6:AK36 AW6:AW36 BI6:BI36 BU6:BU36 CG6:CG36 CS6:CS36 DE6:DE36 DQ6:DQ36 EC6:EC36">
    <cfRule type="expression" dxfId="265" priority="48">
      <formula>AF6="FE"</formula>
    </cfRule>
    <cfRule type="expression" dxfId="264" priority="14">
      <formula>AF6 ="A"</formula>
    </cfRule>
    <cfRule type="expression" dxfId="263" priority="53">
      <formula>AF6="E"</formula>
    </cfRule>
    <cfRule type="expression" dxfId="262" priority="54">
      <formula>AF6="F"</formula>
    </cfRule>
    <cfRule type="expression" dxfId="261" priority="55">
      <formula>AF6 ="C"</formula>
    </cfRule>
  </conditionalFormatting>
  <conditionalFormatting sqref="AM6:AV36">
    <cfRule type="expression" dxfId="260" priority="24">
      <formula>WEEKDAY($AM6,2)&gt;5</formula>
    </cfRule>
  </conditionalFormatting>
  <conditionalFormatting sqref="AV6:AV36">
    <cfRule type="expression" dxfId="258" priority="74" stopIfTrue="1">
      <formula>AN6="F"</formula>
    </cfRule>
    <cfRule type="expression" dxfId="257" priority="78">
      <formula>AN6 ="A"</formula>
    </cfRule>
    <cfRule type="expression" dxfId="256" priority="75" stopIfTrue="1">
      <formula>AN6 ="C"</formula>
    </cfRule>
    <cfRule type="expression" dxfId="255" priority="76">
      <formula>AN6 ="B"</formula>
    </cfRule>
    <cfRule type="expression" dxfId="254" priority="72" stopIfTrue="1">
      <formula>AN6="FE"</formula>
    </cfRule>
    <cfRule type="cellIs" dxfId="253" priority="77" stopIfTrue="1" operator="equal">
      <formula>0</formula>
    </cfRule>
    <cfRule type="expression" dxfId="252" priority="9">
      <formula>AN6="R"</formula>
    </cfRule>
    <cfRule type="expression" dxfId="251" priority="73" stopIfTrue="1">
      <formula>AN6="E"</formula>
    </cfRule>
  </conditionalFormatting>
  <conditionalFormatting sqref="AY6:BH36">
    <cfRule type="expression" dxfId="249" priority="39">
      <formula>WEEKDAY($AY6,2)&gt;5</formula>
    </cfRule>
  </conditionalFormatting>
  <conditionalFormatting sqref="BH6:BH36">
    <cfRule type="expression" dxfId="248" priority="82" stopIfTrue="1">
      <formula>AZ6 ="C"</formula>
    </cfRule>
    <cfRule type="expression" dxfId="247" priority="85">
      <formula>AZ6 ="A"</formula>
    </cfRule>
    <cfRule type="cellIs" dxfId="246" priority="84" stopIfTrue="1" operator="equal">
      <formula>0</formula>
    </cfRule>
    <cfRule type="expression" dxfId="245" priority="8">
      <formula>AZ6 ="R"</formula>
    </cfRule>
    <cfRule type="expression" dxfId="244" priority="83">
      <formula>AZ6 ="B"</formula>
    </cfRule>
    <cfRule type="expression" dxfId="243" priority="79" stopIfTrue="1">
      <formula>AZ6="FE"</formula>
    </cfRule>
    <cfRule type="expression" dxfId="242" priority="80" stopIfTrue="1">
      <formula>AZ6="E"</formula>
    </cfRule>
    <cfRule type="expression" dxfId="241" priority="81" stopIfTrue="1">
      <formula>AZ6="F"</formula>
    </cfRule>
  </conditionalFormatting>
  <conditionalFormatting sqref="BK6:BT36">
    <cfRule type="expression" dxfId="239" priority="38">
      <formula>WEEKDAY($BK6,2)&gt;5</formula>
    </cfRule>
  </conditionalFormatting>
  <conditionalFormatting sqref="BT6:BT36">
    <cfRule type="expression" dxfId="238" priority="89" stopIfTrue="1">
      <formula>BL6 ="C"</formula>
    </cfRule>
    <cfRule type="expression" dxfId="237" priority="90">
      <formula>BL6 ="B"</formula>
    </cfRule>
    <cfRule type="expression" dxfId="236" priority="7">
      <formula>BL6 ="R"</formula>
    </cfRule>
    <cfRule type="expression" dxfId="235" priority="88" stopIfTrue="1">
      <formula>BL6="F"</formula>
    </cfRule>
    <cfRule type="expression" dxfId="234" priority="86" stopIfTrue="1">
      <formula>BL6="FE"</formula>
    </cfRule>
    <cfRule type="expression" dxfId="233" priority="87" stopIfTrue="1">
      <formula>BL6="E"</formula>
    </cfRule>
    <cfRule type="cellIs" dxfId="232" priority="91" stopIfTrue="1" operator="equal">
      <formula>0</formula>
    </cfRule>
    <cfRule type="expression" dxfId="231" priority="92">
      <formula>BL6 ="A"</formula>
    </cfRule>
  </conditionalFormatting>
  <conditionalFormatting sqref="BW6:CF36">
    <cfRule type="expression" dxfId="229" priority="32">
      <formula>WEEKDAY($BW6,2)&gt;5</formula>
    </cfRule>
  </conditionalFormatting>
  <conditionalFormatting sqref="CF6:CF36">
    <cfRule type="expression" dxfId="228" priority="6">
      <formula>BX6 ="R"</formula>
    </cfRule>
    <cfRule type="expression" dxfId="227" priority="93" stopIfTrue="1">
      <formula>BX6="FE"</formula>
    </cfRule>
    <cfRule type="expression" dxfId="226" priority="94" stopIfTrue="1">
      <formula>BX6="E"</formula>
    </cfRule>
    <cfRule type="expression" dxfId="225" priority="95" stopIfTrue="1">
      <formula>BX6="F"</formula>
    </cfRule>
    <cfRule type="expression" dxfId="224" priority="96" stopIfTrue="1">
      <formula>BX6 ="C"</formula>
    </cfRule>
    <cfRule type="expression" dxfId="223" priority="97">
      <formula>BX6 ="B"</formula>
    </cfRule>
    <cfRule type="cellIs" dxfId="222" priority="98" stopIfTrue="1" operator="equal">
      <formula>0</formula>
    </cfRule>
    <cfRule type="expression" dxfId="221" priority="99">
      <formula>BX6 ="A"</formula>
    </cfRule>
  </conditionalFormatting>
  <conditionalFormatting sqref="CI6:CR36">
    <cfRule type="expression" dxfId="219" priority="37">
      <formula>WEEKDAY($CI6,2)&gt;5</formula>
    </cfRule>
  </conditionalFormatting>
  <conditionalFormatting sqref="CR6:CR36">
    <cfRule type="expression" dxfId="218" priority="5">
      <formula>CJ6 ="R"</formula>
    </cfRule>
    <cfRule type="expression" dxfId="217" priority="100" stopIfTrue="1">
      <formula>CJ6="FE"</formula>
    </cfRule>
    <cfRule type="expression" dxfId="216" priority="101" stopIfTrue="1">
      <formula>CJ6="E"</formula>
    </cfRule>
    <cfRule type="expression" dxfId="215" priority="102" stopIfTrue="1">
      <formula>CJ6="F"</formula>
    </cfRule>
    <cfRule type="expression" dxfId="214" priority="103" stopIfTrue="1">
      <formula>CJ6 ="C"</formula>
    </cfRule>
    <cfRule type="expression" dxfId="213" priority="104">
      <formula>CJ6 ="B"</formula>
    </cfRule>
    <cfRule type="cellIs" dxfId="212" priority="105" stopIfTrue="1" operator="equal">
      <formula>0</formula>
    </cfRule>
    <cfRule type="expression" dxfId="211" priority="106">
      <formula>CJ6 ="A"</formula>
    </cfRule>
  </conditionalFormatting>
  <conditionalFormatting sqref="CU6:DD36">
    <cfRule type="expression" dxfId="209" priority="36">
      <formula>WEEKDAY($CU6,2)&gt;5</formula>
    </cfRule>
  </conditionalFormatting>
  <conditionalFormatting sqref="DD6:DD36">
    <cfRule type="expression" dxfId="208" priority="4">
      <formula>CV6 ="R"</formula>
    </cfRule>
    <cfRule type="expression" dxfId="207" priority="107" stopIfTrue="1">
      <formula>CV6="FE"</formula>
    </cfRule>
    <cfRule type="expression" dxfId="206" priority="108" stopIfTrue="1">
      <formula>CV6="E"</formula>
    </cfRule>
    <cfRule type="expression" dxfId="205" priority="109" stopIfTrue="1">
      <formula>CV6="F"</formula>
    </cfRule>
    <cfRule type="expression" dxfId="204" priority="110" stopIfTrue="1">
      <formula>CV6 ="C"</formula>
    </cfRule>
    <cfRule type="expression" dxfId="203" priority="111">
      <formula>CV6 ="B"</formula>
    </cfRule>
    <cfRule type="cellIs" dxfId="202" priority="112" stopIfTrue="1" operator="equal">
      <formula>0</formula>
    </cfRule>
    <cfRule type="expression" dxfId="201" priority="113">
      <formula>CV6 ="A"</formula>
    </cfRule>
  </conditionalFormatting>
  <conditionalFormatting sqref="DG6:DP36">
    <cfRule type="expression" dxfId="199" priority="35">
      <formula>WEEKDAY($DG6,2)&gt;5</formula>
    </cfRule>
  </conditionalFormatting>
  <conditionalFormatting sqref="DP6:DP36">
    <cfRule type="expression" dxfId="198" priority="3">
      <formula>DH6 ="R"</formula>
    </cfRule>
    <cfRule type="expression" dxfId="197" priority="114" stopIfTrue="1">
      <formula>DH6="FE"</formula>
    </cfRule>
    <cfRule type="expression" dxfId="196" priority="115" stopIfTrue="1">
      <formula>DH6="E"</formula>
    </cfRule>
    <cfRule type="expression" dxfId="195" priority="116" stopIfTrue="1">
      <formula>DH6="F"</formula>
    </cfRule>
    <cfRule type="expression" dxfId="194" priority="117" stopIfTrue="1">
      <formula>DH6 ="C"</formula>
    </cfRule>
    <cfRule type="expression" dxfId="193" priority="118">
      <formula>DH6 ="B"</formula>
    </cfRule>
    <cfRule type="cellIs" dxfId="192" priority="119" stopIfTrue="1" operator="equal">
      <formula>0</formula>
    </cfRule>
    <cfRule type="expression" dxfId="191" priority="120">
      <formula>DH6 ="A"</formula>
    </cfRule>
  </conditionalFormatting>
  <conditionalFormatting sqref="DS6:EB36">
    <cfRule type="expression" dxfId="189" priority="34">
      <formula>WEEKDAY($DS6,2)&gt;5</formula>
    </cfRule>
  </conditionalFormatting>
  <conditionalFormatting sqref="EB6:EB36">
    <cfRule type="expression" dxfId="188" priority="2">
      <formula>DT6 ="R"</formula>
    </cfRule>
    <cfRule type="expression" dxfId="187" priority="121" stopIfTrue="1">
      <formula>DT6="FE"</formula>
    </cfRule>
    <cfRule type="expression" dxfId="186" priority="122" stopIfTrue="1">
      <formula>DT6="E"</formula>
    </cfRule>
    <cfRule type="expression" dxfId="185" priority="123" stopIfTrue="1">
      <formula>DT6="F"</formula>
    </cfRule>
    <cfRule type="expression" dxfId="184" priority="124" stopIfTrue="1">
      <formula>DT6 ="C"</formula>
    </cfRule>
    <cfRule type="expression" dxfId="183" priority="125">
      <formula>DT6 ="B"</formula>
    </cfRule>
    <cfRule type="cellIs" dxfId="182" priority="126" stopIfTrue="1" operator="equal">
      <formula>0</formula>
    </cfRule>
    <cfRule type="expression" dxfId="181" priority="127">
      <formula>DT6 ="A"</formula>
    </cfRule>
  </conditionalFormatting>
  <conditionalFormatting sqref="EE6:EN36">
    <cfRule type="expression" dxfId="180" priority="33">
      <formula>WEEKDAY($EE6,2)&gt;5</formula>
    </cfRule>
  </conditionalFormatting>
  <conditionalFormatting sqref="EN6:EN36">
    <cfRule type="expression" dxfId="178" priority="47" stopIfTrue="1">
      <formula>EF6 ="C"</formula>
    </cfRule>
    <cfRule type="expression" dxfId="177" priority="46" stopIfTrue="1">
      <formula>EF6="F"</formula>
    </cfRule>
    <cfRule type="expression" dxfId="176" priority="45" stopIfTrue="1">
      <formula>EF6="E"</formula>
    </cfRule>
    <cfRule type="expression" dxfId="175" priority="44" stopIfTrue="1">
      <formula>EF6="FE"</formula>
    </cfRule>
    <cfRule type="expression" dxfId="174" priority="1">
      <formula>EF6 ="R"</formula>
    </cfRule>
    <cfRule type="expression" dxfId="173" priority="128">
      <formula>EF6 ="B"</formula>
    </cfRule>
    <cfRule type="cellIs" dxfId="172" priority="129" stopIfTrue="1" operator="equal">
      <formula>0</formula>
    </cfRule>
    <cfRule type="expression" dxfId="171" priority="130">
      <formula>EF6 ="A"</formula>
    </cfRule>
  </conditionalFormatting>
  <printOptions horizontalCentered="1" verticalCentered="1"/>
  <pageMargins left="0" right="0" top="0" bottom="0" header="0.51181102362204722" footer="0.31496062992125984"/>
  <pageSetup paperSize="9" scale="54" orientation="landscape" r:id="rId1"/>
  <headerFooter alignWithMargins="0">
    <oddFooter>&amp;RPlanning_formation_BFC_V2024.02.13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F0B4CB60-2F06-4A96-B80B-2CA35156BDD0}">
            <xm:f>COUNTIF(Fériés!$C$2:$C$13,$C6)&gt;0</xm:f>
            <x14:dxf>
              <fill>
                <patternFill>
                  <bgColor theme="0" tint="-0.14996795556505021"/>
                </patternFill>
              </fill>
            </x14:dxf>
          </x14:cfRule>
          <xm:sqref>C6:L36</xm:sqref>
        </x14:conditionalFormatting>
        <x14:conditionalFormatting xmlns:xm="http://schemas.microsoft.com/office/excel/2006/main">
          <x14:cfRule type="expression" priority="26" id="{F022CEDA-8446-4A9E-8EE5-3FF6F3BD2EA0}">
            <xm:f>COUNTIF(Fériés!$C2:$C37,$O6)&gt;0</xm:f>
            <x14:dxf>
              <fill>
                <patternFill>
                  <bgColor theme="0" tint="-0.14996795556505021"/>
                </patternFill>
              </fill>
            </x14:dxf>
          </x14:cfRule>
          <xm:sqref>O6:X36</xm:sqref>
        </x14:conditionalFormatting>
        <x14:conditionalFormatting xmlns:xm="http://schemas.microsoft.com/office/excel/2006/main">
          <x14:cfRule type="expression" priority="25" id="{2AA1E3B7-BF89-4F2A-93FB-A5F71085B9CB}">
            <xm:f>COUNTIF(Fériés!$C$2:$C$37,$AA6)&gt;0</xm:f>
            <x14:dxf>
              <fill>
                <patternFill>
                  <bgColor theme="0" tint="-0.14996795556505021"/>
                </patternFill>
              </fill>
            </x14:dxf>
          </x14:cfRule>
          <xm:sqref>AA6:AJ36</xm:sqref>
        </x14:conditionalFormatting>
        <x14:conditionalFormatting xmlns:xm="http://schemas.microsoft.com/office/excel/2006/main">
          <x14:cfRule type="expression" priority="29" id="{91926454-F3EF-4C6C-B37A-FDD94DDCC5DE}">
            <xm:f>COUNTIF(Fériés!$C$2:$C$37,$AM6)&gt;0</xm:f>
            <x14:dxf>
              <fill>
                <patternFill>
                  <bgColor theme="0" tint="-0.14996795556505021"/>
                </patternFill>
              </fill>
            </x14:dxf>
          </x14:cfRule>
          <xm:sqref>AM6:AV36</xm:sqref>
        </x14:conditionalFormatting>
        <x14:conditionalFormatting xmlns:xm="http://schemas.microsoft.com/office/excel/2006/main">
          <x14:cfRule type="expression" priority="23" id="{65F45066-537D-4848-9BD6-DC68E0382DA9}">
            <xm:f>COUNTIF(Fériés!$C$2:$C$13,$AY6)&gt;0</xm:f>
            <x14:dxf>
              <fill>
                <patternFill patternType="solid">
                  <bgColor theme="0" tint="-0.14990691854609822"/>
                </patternFill>
              </fill>
            </x14:dxf>
          </x14:cfRule>
          <xm:sqref>AY6:BH36</xm:sqref>
        </x14:conditionalFormatting>
        <x14:conditionalFormatting xmlns:xm="http://schemas.microsoft.com/office/excel/2006/main">
          <x14:cfRule type="expression" priority="22" id="{6A05D4D0-64DA-4853-8750-DAE18FC8DA35}">
            <xm:f>COUNTIF(Fériés!$C$2:$C$13,$BK6)&gt;0</xm:f>
            <x14:dxf>
              <fill>
                <patternFill>
                  <bgColor theme="0" tint="-0.14996795556505021"/>
                </patternFill>
              </fill>
            </x14:dxf>
          </x14:cfRule>
          <xm:sqref>BK6:BT35 BM36:BO36 BT36</xm:sqref>
        </x14:conditionalFormatting>
        <x14:conditionalFormatting xmlns:xm="http://schemas.microsoft.com/office/excel/2006/main">
          <x14:cfRule type="expression" priority="21" id="{3F338459-54CD-4EB9-AA20-E67109ACAADA}">
            <xm:f>COUNTIF(Fériés!$C$2:$C$13,$BW6)&gt;0</xm:f>
            <x14:dxf>
              <fill>
                <patternFill>
                  <bgColor theme="0" tint="-0.14996795556505021"/>
                </patternFill>
              </fill>
            </x14:dxf>
          </x14:cfRule>
          <xm:sqref>BW6:CF36</xm:sqref>
        </x14:conditionalFormatting>
        <x14:conditionalFormatting xmlns:xm="http://schemas.microsoft.com/office/excel/2006/main">
          <x14:cfRule type="expression" priority="20" id="{E3FDF192-8CBE-45CF-AE7D-01EFC6E3AAE9}">
            <xm:f>COUNTIF(Fériés!$C$2:$C$13,$CI6)&gt;0</xm:f>
            <x14:dxf>
              <fill>
                <patternFill>
                  <bgColor theme="0" tint="-0.14996795556505021"/>
                </patternFill>
              </fill>
            </x14:dxf>
          </x14:cfRule>
          <xm:sqref>CI6:CR36</xm:sqref>
        </x14:conditionalFormatting>
        <x14:conditionalFormatting xmlns:xm="http://schemas.microsoft.com/office/excel/2006/main">
          <x14:cfRule type="expression" priority="19" id="{F4B1353D-0C17-4362-801C-F5D7C4D97D3E}">
            <xm:f>COUNTIF(Fériés!$C$2:$C$13,$CU6)&gt;0</xm:f>
            <x14:dxf>
              <fill>
                <patternFill>
                  <bgColor theme="0" tint="-0.14996795556505021"/>
                </patternFill>
              </fill>
            </x14:dxf>
          </x14:cfRule>
          <xm:sqref>CU6:DD36</xm:sqref>
        </x14:conditionalFormatting>
        <x14:conditionalFormatting xmlns:xm="http://schemas.microsoft.com/office/excel/2006/main">
          <x14:cfRule type="expression" priority="18" id="{B933E1DD-26E6-4F4C-A003-0D05C427E583}">
            <xm:f>COUNTIF(Fériés!$C$2:$C$13,$DG6)&gt;0</xm:f>
            <x14:dxf>
              <fill>
                <patternFill>
                  <bgColor theme="0" tint="-0.14996795556505021"/>
                </patternFill>
              </fill>
            </x14:dxf>
          </x14:cfRule>
          <xm:sqref>DG6:DP36</xm:sqref>
        </x14:conditionalFormatting>
        <x14:conditionalFormatting xmlns:xm="http://schemas.microsoft.com/office/excel/2006/main">
          <x14:cfRule type="expression" priority="17" id="{C2D12B27-92B8-486D-9600-7D541D8E0CE9}">
            <xm:f>COUNTIF(Fériés!$C$2:$C$13,$DS6)&gt;0</xm:f>
            <x14:dxf>
              <fill>
                <patternFill>
                  <bgColor theme="0" tint="-0.14996795556505021"/>
                </patternFill>
              </fill>
            </x14:dxf>
          </x14:cfRule>
          <xm:sqref>DS6:EB36</xm:sqref>
        </x14:conditionalFormatting>
        <x14:conditionalFormatting xmlns:xm="http://schemas.microsoft.com/office/excel/2006/main">
          <x14:cfRule type="expression" priority="16" id="{DE9EE2C8-09E0-43B4-A3BF-A949B172AC73}">
            <xm:f>COUNTIF(Fériés!$C$2:$C$13,$EE6)&gt;0</xm:f>
            <x14:dxf>
              <fill>
                <patternFill>
                  <bgColor theme="0" tint="-0.14996795556505021"/>
                </patternFill>
              </fill>
            </x14:dxf>
          </x14:cfRule>
          <xm:sqref>EE6:EN36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Fériés!$H$2:$H$11</xm:f>
          </x14:formula1>
          <xm:sqref>O2:S3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P54"/>
  <sheetViews>
    <sheetView showGridLines="0" showZeros="0" tabSelected="1" zoomScale="90" zoomScaleNormal="90" workbookViewId="0">
      <pane ySplit="5" topLeftCell="A30" activePane="bottomLeft" state="frozen"/>
      <selection pane="bottomLeft" activeCell="AM18" sqref="AM18"/>
    </sheetView>
  </sheetViews>
  <sheetFormatPr baseColWidth="10" defaultColWidth="9.7109375" defaultRowHeight="21" customHeight="1" x14ac:dyDescent="0.2"/>
  <cols>
    <col min="1" max="1" width="6.28515625" style="1" customWidth="1"/>
    <col min="2" max="2" width="2.42578125" style="1" customWidth="1"/>
    <col min="3" max="3" width="6.7109375" style="1" customWidth="1"/>
    <col min="4" max="4" width="4.7109375" style="1" customWidth="1"/>
    <col min="5" max="11" width="4.7109375" style="1" hidden="1" customWidth="1"/>
    <col min="12" max="12" width="4.7109375" style="1" customWidth="1"/>
    <col min="13" max="13" width="4" style="1" hidden="1" customWidth="1"/>
    <col min="14" max="14" width="2.7109375" style="1" customWidth="1"/>
    <col min="15" max="15" width="6.7109375" style="1" customWidth="1"/>
    <col min="16" max="16" width="4.7109375" style="1" customWidth="1"/>
    <col min="17" max="23" width="4.7109375" style="1" hidden="1" customWidth="1"/>
    <col min="24" max="24" width="4.7109375" style="1" customWidth="1"/>
    <col min="25" max="25" width="4.7109375" style="1" hidden="1" customWidth="1"/>
    <col min="26" max="26" width="2.7109375" style="1" customWidth="1"/>
    <col min="27" max="27" width="6.7109375" style="1" customWidth="1"/>
    <col min="28" max="28" width="4.7109375" style="1" customWidth="1"/>
    <col min="29" max="35" width="4.7109375" style="1" hidden="1" customWidth="1"/>
    <col min="36" max="36" width="4.7109375" style="1" customWidth="1"/>
    <col min="37" max="37" width="4.7109375" style="1" hidden="1" customWidth="1"/>
    <col min="38" max="38" width="2.7109375" style="1" customWidth="1"/>
    <col min="39" max="39" width="6.7109375" style="1" customWidth="1"/>
    <col min="40" max="40" width="4.7109375" style="1" customWidth="1"/>
    <col min="41" max="47" width="4.7109375" style="1" hidden="1" customWidth="1"/>
    <col min="48" max="48" width="4.7109375" style="1" customWidth="1"/>
    <col min="49" max="49" width="4.7109375" style="1" hidden="1" customWidth="1"/>
    <col min="50" max="50" width="2.7109375" style="1" customWidth="1"/>
    <col min="51" max="51" width="6.7109375" style="1" customWidth="1"/>
    <col min="52" max="52" width="4.7109375" style="1" customWidth="1"/>
    <col min="53" max="59" width="4.7109375" style="1" hidden="1" customWidth="1"/>
    <col min="60" max="60" width="4.7109375" style="1" customWidth="1"/>
    <col min="61" max="61" width="4.7109375" style="1" hidden="1" customWidth="1"/>
    <col min="62" max="62" width="2.7109375" style="1" customWidth="1"/>
    <col min="63" max="63" width="8.140625" style="1" customWidth="1"/>
    <col min="64" max="64" width="4.7109375" style="1" customWidth="1"/>
    <col min="65" max="71" width="4.7109375" style="1" hidden="1" customWidth="1"/>
    <col min="72" max="72" width="4.7109375" style="1" customWidth="1"/>
    <col min="73" max="73" width="4.7109375" style="1" hidden="1" customWidth="1"/>
    <col min="74" max="74" width="2.7109375" style="1" customWidth="1"/>
    <col min="75" max="75" width="6.7109375" style="1" customWidth="1"/>
    <col min="76" max="76" width="4.7109375" style="1" customWidth="1"/>
    <col min="77" max="83" width="4.7109375" style="1" hidden="1" customWidth="1"/>
    <col min="84" max="84" width="4.7109375" style="1" customWidth="1"/>
    <col min="85" max="85" width="4.7109375" style="1" hidden="1" customWidth="1"/>
    <col min="86" max="86" width="2.7109375" style="1" customWidth="1"/>
    <col min="87" max="87" width="6.7109375" style="1" customWidth="1"/>
    <col min="88" max="88" width="4.7109375" style="1" customWidth="1"/>
    <col min="89" max="95" width="4.7109375" style="1" hidden="1" customWidth="1"/>
    <col min="96" max="96" width="4.7109375" style="1" customWidth="1"/>
    <col min="97" max="97" width="4.7109375" style="1" hidden="1" customWidth="1"/>
    <col min="98" max="98" width="2.7109375" style="1" customWidth="1"/>
    <col min="99" max="99" width="6.7109375" style="1" customWidth="1"/>
    <col min="100" max="100" width="4.7109375" style="1" customWidth="1"/>
    <col min="101" max="107" width="4.7109375" style="1" hidden="1" customWidth="1"/>
    <col min="108" max="108" width="4.7109375" style="1" customWidth="1"/>
    <col min="109" max="109" width="4.7109375" style="1" hidden="1" customWidth="1"/>
    <col min="110" max="110" width="2.7109375" style="1" customWidth="1"/>
    <col min="111" max="111" width="6.7109375" style="1" customWidth="1"/>
    <col min="112" max="112" width="4.7109375" style="1" customWidth="1"/>
    <col min="113" max="119" width="4.7109375" style="1" hidden="1" customWidth="1"/>
    <col min="120" max="120" width="4.7109375" style="1" customWidth="1"/>
    <col min="121" max="121" width="4.7109375" style="1" hidden="1" customWidth="1"/>
    <col min="122" max="122" width="2.7109375" style="1" customWidth="1"/>
    <col min="123" max="123" width="6.7109375" style="1" customWidth="1"/>
    <col min="124" max="124" width="4.7109375" style="1" customWidth="1"/>
    <col min="125" max="131" width="4.7109375" style="1" hidden="1" customWidth="1"/>
    <col min="132" max="132" width="4.7109375" style="1" customWidth="1"/>
    <col min="133" max="133" width="4.7109375" style="1" hidden="1" customWidth="1"/>
    <col min="134" max="134" width="2.7109375" style="1" customWidth="1"/>
    <col min="135" max="135" width="6.7109375" style="1" customWidth="1"/>
    <col min="136" max="136" width="4.7109375" style="1" customWidth="1"/>
    <col min="137" max="143" width="4.7109375" style="1" hidden="1" customWidth="1"/>
    <col min="144" max="144" width="4.7109375" style="1" customWidth="1"/>
    <col min="145" max="145" width="4.42578125" style="1" hidden="1" customWidth="1"/>
    <col min="146" max="16384" width="9.7109375" style="1"/>
  </cols>
  <sheetData>
    <row r="1" spans="1:146" ht="21" customHeight="1" x14ac:dyDescent="0.2"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221" t="s">
        <v>41</v>
      </c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</row>
    <row r="2" spans="1:146" ht="21" customHeight="1" x14ac:dyDescent="0.2"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222">
        <v>2027</v>
      </c>
      <c r="P2" s="222">
        <v>2023</v>
      </c>
      <c r="Q2" s="90"/>
      <c r="R2" s="90"/>
      <c r="S2" s="90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223" t="s">
        <v>42</v>
      </c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110"/>
      <c r="BB2" s="110"/>
      <c r="BC2" s="110"/>
      <c r="BD2" s="73"/>
      <c r="BE2" s="73"/>
      <c r="BF2" s="73"/>
      <c r="BG2" s="73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</row>
    <row r="3" spans="1:146" ht="7.5" customHeight="1" x14ac:dyDescent="0.2"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222">
        <v>2023</v>
      </c>
      <c r="P3" s="222">
        <v>2023</v>
      </c>
      <c r="Q3" s="90"/>
      <c r="R3" s="90"/>
      <c r="S3" s="90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6" ht="49.5" customHeight="1" x14ac:dyDescent="0.2">
      <c r="A4" s="55"/>
      <c r="B4" s="55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217" t="s">
        <v>43</v>
      </c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110"/>
      <c r="BB4" s="110"/>
      <c r="BC4" s="110"/>
      <c r="BD4" s="91"/>
      <c r="BE4" s="91"/>
      <c r="BF4" s="91"/>
      <c r="BG4" s="91"/>
      <c r="BH4" s="218"/>
      <c r="BI4" s="218"/>
      <c r="BJ4" s="218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92"/>
      <c r="BZ4" s="92"/>
      <c r="CA4" s="92"/>
      <c r="CB4" s="91"/>
      <c r="CC4" s="91"/>
      <c r="CD4" s="91"/>
      <c r="CE4" s="91"/>
      <c r="CF4" s="213" t="s">
        <v>1</v>
      </c>
      <c r="CG4" s="213"/>
      <c r="CH4" s="213"/>
      <c r="CI4" s="213"/>
      <c r="CJ4" s="227"/>
      <c r="CK4" s="227"/>
      <c r="CL4" s="227"/>
      <c r="CM4" s="227"/>
      <c r="CN4" s="228"/>
      <c r="CO4" s="228"/>
      <c r="CP4" s="228"/>
      <c r="CQ4" s="228"/>
      <c r="CR4" s="228"/>
      <c r="CS4" s="89"/>
      <c r="CT4" s="89"/>
      <c r="CU4" s="213" t="s">
        <v>2</v>
      </c>
      <c r="CV4" s="213"/>
      <c r="CW4" s="111"/>
      <c r="CX4" s="111"/>
      <c r="CY4" s="111"/>
      <c r="CZ4" s="91"/>
      <c r="DA4" s="91"/>
      <c r="DB4" s="91"/>
      <c r="DC4" s="91"/>
      <c r="DD4" s="211"/>
      <c r="DE4" s="211"/>
      <c r="DF4" s="211"/>
      <c r="DG4" s="212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P4" s="55"/>
    </row>
    <row r="5" spans="1:146" ht="21" customHeight="1" x14ac:dyDescent="0.2">
      <c r="A5" s="55"/>
      <c r="B5" s="214" t="s">
        <v>3</v>
      </c>
      <c r="C5" s="215"/>
      <c r="D5" s="215"/>
      <c r="E5" s="215"/>
      <c r="F5" s="215"/>
      <c r="G5" s="215"/>
      <c r="H5" s="215"/>
      <c r="I5" s="215"/>
      <c r="J5" s="215"/>
      <c r="K5" s="215"/>
      <c r="L5" s="216"/>
      <c r="M5" s="84"/>
      <c r="N5" s="206" t="s">
        <v>4</v>
      </c>
      <c r="O5" s="207"/>
      <c r="P5" s="207"/>
      <c r="Q5" s="207"/>
      <c r="R5" s="207"/>
      <c r="S5" s="207"/>
      <c r="T5" s="207"/>
      <c r="U5" s="207"/>
      <c r="V5" s="207"/>
      <c r="W5" s="207"/>
      <c r="X5" s="208"/>
      <c r="Y5" s="84"/>
      <c r="Z5" s="206" t="s">
        <v>5</v>
      </c>
      <c r="AA5" s="207"/>
      <c r="AB5" s="207"/>
      <c r="AC5" s="207"/>
      <c r="AD5" s="207"/>
      <c r="AE5" s="207"/>
      <c r="AF5" s="207"/>
      <c r="AG5" s="207"/>
      <c r="AH5" s="207"/>
      <c r="AI5" s="207"/>
      <c r="AJ5" s="208"/>
      <c r="AK5" s="84"/>
      <c r="AL5" s="206" t="s">
        <v>6</v>
      </c>
      <c r="AM5" s="207"/>
      <c r="AN5" s="207"/>
      <c r="AO5" s="207"/>
      <c r="AP5" s="207"/>
      <c r="AQ5" s="207"/>
      <c r="AR5" s="207"/>
      <c r="AS5" s="207"/>
      <c r="AT5" s="207"/>
      <c r="AU5" s="207"/>
      <c r="AV5" s="208"/>
      <c r="AW5" s="84"/>
      <c r="AX5" s="206" t="s">
        <v>7</v>
      </c>
      <c r="AY5" s="207"/>
      <c r="AZ5" s="207"/>
      <c r="BA5" s="207"/>
      <c r="BB5" s="207"/>
      <c r="BC5" s="207"/>
      <c r="BD5" s="207"/>
      <c r="BE5" s="207"/>
      <c r="BF5" s="207"/>
      <c r="BG5" s="207"/>
      <c r="BH5" s="208"/>
      <c r="BI5" s="84"/>
      <c r="BJ5" s="206" t="s">
        <v>8</v>
      </c>
      <c r="BK5" s="207"/>
      <c r="BL5" s="207"/>
      <c r="BM5" s="207"/>
      <c r="BN5" s="207"/>
      <c r="BO5" s="207"/>
      <c r="BP5" s="207"/>
      <c r="BQ5" s="207"/>
      <c r="BR5" s="207"/>
      <c r="BS5" s="207"/>
      <c r="BT5" s="208"/>
      <c r="BU5" s="84"/>
      <c r="BV5" s="206" t="s">
        <v>9</v>
      </c>
      <c r="BW5" s="207"/>
      <c r="BX5" s="207"/>
      <c r="BY5" s="207"/>
      <c r="BZ5" s="207"/>
      <c r="CA5" s="207"/>
      <c r="CB5" s="207"/>
      <c r="CC5" s="207"/>
      <c r="CD5" s="207"/>
      <c r="CE5" s="207"/>
      <c r="CF5" s="208"/>
      <c r="CG5" s="84"/>
      <c r="CH5" s="206" t="s">
        <v>10</v>
      </c>
      <c r="CI5" s="207"/>
      <c r="CJ5" s="207"/>
      <c r="CK5" s="207"/>
      <c r="CL5" s="207"/>
      <c r="CM5" s="207"/>
      <c r="CN5" s="207"/>
      <c r="CO5" s="207"/>
      <c r="CP5" s="207"/>
      <c r="CQ5" s="207"/>
      <c r="CR5" s="208"/>
      <c r="CS5" s="84"/>
      <c r="CT5" s="206" t="s">
        <v>11</v>
      </c>
      <c r="CU5" s="207"/>
      <c r="CV5" s="207"/>
      <c r="CW5" s="207"/>
      <c r="CX5" s="207"/>
      <c r="CY5" s="207"/>
      <c r="CZ5" s="207"/>
      <c r="DA5" s="207"/>
      <c r="DB5" s="207"/>
      <c r="DC5" s="207"/>
      <c r="DD5" s="208"/>
      <c r="DE5" s="84"/>
      <c r="DF5" s="206" t="s">
        <v>12</v>
      </c>
      <c r="DG5" s="207"/>
      <c r="DH5" s="207"/>
      <c r="DI5" s="207"/>
      <c r="DJ5" s="207"/>
      <c r="DK5" s="207"/>
      <c r="DL5" s="207"/>
      <c r="DM5" s="207"/>
      <c r="DN5" s="207"/>
      <c r="DO5" s="207"/>
      <c r="DP5" s="208"/>
      <c r="DQ5" s="84"/>
      <c r="DR5" s="206" t="s">
        <v>13</v>
      </c>
      <c r="DS5" s="207"/>
      <c r="DT5" s="207"/>
      <c r="DU5" s="207"/>
      <c r="DV5" s="207"/>
      <c r="DW5" s="207"/>
      <c r="DX5" s="207"/>
      <c r="DY5" s="207"/>
      <c r="DZ5" s="207"/>
      <c r="EA5" s="207"/>
      <c r="EB5" s="208"/>
      <c r="EC5" s="84"/>
      <c r="ED5" s="206" t="s">
        <v>14</v>
      </c>
      <c r="EE5" s="207"/>
      <c r="EF5" s="207"/>
      <c r="EG5" s="207"/>
      <c r="EH5" s="207"/>
      <c r="EI5" s="207"/>
      <c r="EJ5" s="207"/>
      <c r="EK5" s="207"/>
      <c r="EL5" s="207"/>
      <c r="EM5" s="207"/>
      <c r="EN5" s="208"/>
      <c r="EP5" s="55"/>
    </row>
    <row r="6" spans="1:146" ht="21" customHeight="1" x14ac:dyDescent="0.2">
      <c r="A6" s="55"/>
      <c r="B6" s="68" t="str">
        <f>IF(WEEKDAY(C6,2)=3, _xlfn.ISOWEEKNUM(C6),"")</f>
        <v/>
      </c>
      <c r="C6" s="4">
        <f>DATE(AN,1,1)</f>
        <v>46388</v>
      </c>
      <c r="D6" s="66"/>
      <c r="E6" s="66"/>
      <c r="F6" s="66"/>
      <c r="G6" s="66"/>
      <c r="H6" s="16">
        <f>IF(D6="E",L6,0)</f>
        <v>0</v>
      </c>
      <c r="I6" s="16">
        <f>IF(D6="F",L6,0)</f>
        <v>0</v>
      </c>
      <c r="J6" s="16">
        <f>IF(D6="C",L6,0)</f>
        <v>0</v>
      </c>
      <c r="K6" s="16">
        <f t="shared" ref="K6" si="0">IF(D6="SE",M6,0)</f>
        <v>0</v>
      </c>
      <c r="L6" s="16">
        <f>IF(OR(D6="E",D6="F",D6="C",D6="A",D6="B",D6="R"),M6,0)</f>
        <v>0</v>
      </c>
      <c r="M6" s="16">
        <f>IF(WEEKDAY(C6,2)&gt;5,0,IF(WEEKDAY(C6,2)=5,$D$50,IF(WEEKDAY(C6,2)=4,$D$49,IF(WEEKDAY(C6,2)=3,$D$48,IF(WEEKDAY(C6,2)=2,$D$47,IF(WEEKDAY(C6,2)=1,$D$46,"PB"))))))</f>
        <v>4</v>
      </c>
      <c r="N6" s="68" t="str">
        <f>IF(WEEKDAY(O6,2)=3, _xlfn.ISOWEEKNUM(O6),"")</f>
        <v/>
      </c>
      <c r="O6" s="4">
        <f>DATE(AN,2,1)</f>
        <v>46419</v>
      </c>
      <c r="P6" s="8"/>
      <c r="Q6" s="16">
        <f>IF(P6="A",X6,0)</f>
        <v>0</v>
      </c>
      <c r="R6" s="16">
        <f>IF(P6="B",X6,0)</f>
        <v>0</v>
      </c>
      <c r="S6" s="16">
        <f>IF(P6="R",X6,0)</f>
        <v>0</v>
      </c>
      <c r="T6" s="16">
        <f t="shared" ref="T6:T36" si="1">IF(P6="E",X6,0)</f>
        <v>0</v>
      </c>
      <c r="U6" s="16">
        <f t="shared" ref="U6:U36" si="2">IF(P6="F",X6,0)</f>
        <v>0</v>
      </c>
      <c r="V6" s="16">
        <f t="shared" ref="V6:V36" si="3">IF(P6="C",X6,0)</f>
        <v>0</v>
      </c>
      <c r="W6" s="16">
        <f t="shared" ref="W6:W36" si="4">IF(P6="SE",Y6,0)</f>
        <v>0</v>
      </c>
      <c r="X6" s="16">
        <f>IF(OR(P6="E",P6="F",P6="C",P6="A",P6="R",P6="B"),Y6,0)</f>
        <v>0</v>
      </c>
      <c r="Y6" s="16">
        <f>IF(WEEKDAY(O6,2)&gt;5,0,IF(WEEKDAY(O6,2)=5,$D$50,IF(WEEKDAY(O6,2)=4,$D$49,IF(WEEKDAY(O6,2)=3,$D$48,IF(WEEKDAY(O6,2)=2,$D$47,IF(WEEKDAY(O6,2)=1,$D$46,"PB"))))))</f>
        <v>7</v>
      </c>
      <c r="Z6" s="68" t="str">
        <f>IF(WEEKDAY(AA6,2)=3, _xlfn.ISOWEEKNUM(AA6),"")</f>
        <v/>
      </c>
      <c r="AA6" s="4">
        <f>DATE(AN,3,1)</f>
        <v>46447</v>
      </c>
      <c r="AB6" s="8"/>
      <c r="AC6" s="16">
        <f>IF(AB6="A",AJ6,0)</f>
        <v>0</v>
      </c>
      <c r="AD6" s="16">
        <f>IF(AB6="B",AJ6,0)</f>
        <v>0</v>
      </c>
      <c r="AE6" s="16">
        <f>IF(AB6="R",AJ6,0)</f>
        <v>0</v>
      </c>
      <c r="AF6" s="16">
        <f>IF(AB6="E",AJ6,0)</f>
        <v>0</v>
      </c>
      <c r="AG6" s="16">
        <f t="shared" ref="AG6" si="5">IF(AB6="F",AJ6,0)</f>
        <v>0</v>
      </c>
      <c r="AH6" s="16">
        <f>IF(AB6="C",AJ6,0)</f>
        <v>0</v>
      </c>
      <c r="AI6" s="16">
        <f t="shared" ref="AI6" si="6">IF(AB6="SE",AK6,0)</f>
        <v>0</v>
      </c>
      <c r="AJ6" s="16">
        <f>IF(OR(AB6="E",AB6="F",AB6="C",AB6="A",AB6="B",AB6="R"),AK6,0)</f>
        <v>0</v>
      </c>
      <c r="AK6" s="16">
        <f>IF(WEEKDAY(AA6,2)&gt;5,0,IF(WEEKDAY(AA6,2)=5,$D$50,IF(WEEKDAY(AA6,2)=4,$D$49,IF(WEEKDAY(AA6,2)=3,$D$48,IF(WEEKDAY(AA6,2)=2,$D$47,IF(WEEKDAY(AA6,2)=1,$D$46,"PB"))))))</f>
        <v>7</v>
      </c>
      <c r="AL6" s="68" t="str">
        <f>IF(WEEKDAY(AM6,2)=3, _xlfn.ISOWEEKNUM(AM6),"")</f>
        <v/>
      </c>
      <c r="AM6" s="4">
        <f>DATE(AN,4,1)</f>
        <v>46478</v>
      </c>
      <c r="AN6" s="8"/>
      <c r="AO6" s="16">
        <f>IF(AN6="A",AV6,0)</f>
        <v>0</v>
      </c>
      <c r="AP6" s="16">
        <f>IF(AN6="B",AV6,0)</f>
        <v>0</v>
      </c>
      <c r="AQ6" s="16">
        <f>IF(AN6="R",AV6,0)</f>
        <v>0</v>
      </c>
      <c r="AR6" s="16">
        <f>IF(AN6="E",AV6,0)</f>
        <v>0</v>
      </c>
      <c r="AS6" s="16">
        <f t="shared" ref="AS6" si="7">IF(AN6="F",AV6,0)</f>
        <v>0</v>
      </c>
      <c r="AT6" s="16">
        <f>IF(AN6="C",AV6,0)</f>
        <v>0</v>
      </c>
      <c r="AU6" s="16">
        <f t="shared" ref="AU6" si="8">IF(AN6="SE",AW6,0)</f>
        <v>0</v>
      </c>
      <c r="AV6" s="16">
        <f>IF(OR(AN6="E",AN6="F",AN6="C",AN6="C",AN6="A",AN6="B",AN6="R"),AW6,0)</f>
        <v>0</v>
      </c>
      <c r="AW6" s="16">
        <f t="shared" ref="AW6:AW36" si="9">IF(WEEKDAY(AM6,2)&gt;5,0,IF(WEEKDAY(AM6,2)=5,$D$53,IF(WEEKDAY(AM6,2)=4,$D$52,IF(WEEKDAY(AM6,2)=3,$D$48,IF(WEEKDAY(AM6,2)=2,$D$47,IF(WEEKDAY(AM6,2)=1,$D$46,"PB"))))))</f>
        <v>8</v>
      </c>
      <c r="AX6" s="68" t="str">
        <f>IF(WEEKDAY(AY6,2)=3, _xlfn.ISOWEEKNUM(AY6),"")</f>
        <v/>
      </c>
      <c r="AY6" s="4">
        <f>DATE(AN,5,1)</f>
        <v>46508</v>
      </c>
      <c r="AZ6" s="8"/>
      <c r="BA6" s="16">
        <f>IF(AZ6="A",BH6,0)</f>
        <v>0</v>
      </c>
      <c r="BB6" s="16">
        <f>IF(AZ6="B",BH6,0)</f>
        <v>0</v>
      </c>
      <c r="BC6" s="16">
        <f>IF(AZ6="R",BH6,0)</f>
        <v>0</v>
      </c>
      <c r="BD6" s="16">
        <f>IF(AZ6="E",BH6,0)</f>
        <v>0</v>
      </c>
      <c r="BE6" s="16">
        <f t="shared" ref="BE6" si="10">IF(AZ6="F",BH6,0)</f>
        <v>0</v>
      </c>
      <c r="BF6" s="16">
        <f>IF(AZ6="C",BH6,0)</f>
        <v>0</v>
      </c>
      <c r="BG6" s="16">
        <f>IF(AZ6="SE",BI6,0)</f>
        <v>0</v>
      </c>
      <c r="BH6" s="16">
        <f>IF(OR(AZ6="e",AZ6="F",AZ6="c",AZ6="A",AZ6="B",AZ6="R"),BI6,0)</f>
        <v>0</v>
      </c>
      <c r="BI6" s="16">
        <f>IF(WEEKDAY(AY6,2)&gt;5,0,IF(WEEKDAY(AY6,2)=5,$D$50,IF(WEEKDAY(AY6,2)=4,$D$49,IF(WEEKDAY(AY6,2)=3,$D$48,IF(WEEKDAY(AY6,2)=2,$D$47,IF(WEEKDAY(AY6,2)=1,$D$46,"PB"))))))</f>
        <v>0</v>
      </c>
      <c r="BJ6" s="68" t="str">
        <f>IF(WEEKDAY(BK6,2)=3, _xlfn.ISOWEEKNUM(BK6),"")</f>
        <v/>
      </c>
      <c r="BK6" s="4">
        <f>DATE(AN,6,1)</f>
        <v>46539</v>
      </c>
      <c r="BL6" s="8"/>
      <c r="BM6" s="16">
        <f>IF(BL6="A",BT6,0)</f>
        <v>0</v>
      </c>
      <c r="BN6" s="16">
        <f>IF(BL6="B",BT6,0)</f>
        <v>0</v>
      </c>
      <c r="BO6" s="16">
        <f>IF(BL6="R",BT6,0)</f>
        <v>0</v>
      </c>
      <c r="BP6" s="16">
        <f>IF(BL6="E",BT6,0)</f>
        <v>0</v>
      </c>
      <c r="BQ6" s="16">
        <f t="shared" ref="BQ6" si="11">IF(BL6="F",BT6,0)</f>
        <v>0</v>
      </c>
      <c r="BR6" s="16">
        <f>IF(BL6="C",BT6,0)</f>
        <v>0</v>
      </c>
      <c r="BS6" s="16">
        <f t="shared" ref="BS6" si="12">IF(BL6="SE",BU6,0)</f>
        <v>0</v>
      </c>
      <c r="BT6" s="16">
        <f>IF(OR(BL6="E",BL6="F",BL6="C",BL6="A",BL6="B",BL6="R"),BU6,0)</f>
        <v>0</v>
      </c>
      <c r="BU6" s="16">
        <f>IF(WEEKDAY(BK6,2)&gt;5,0,IF(WEEKDAY(BK6,2)=5,$D$50,IF(WEEKDAY(BK6,2)=4,$D$49,IF(WEEKDAY(BK6,2)=3,$D$48,IF(WEEKDAY(BK6,2)=2,$D$47,IF(WEEKDAY(BK6,2)=1,$D$46,"PB"))))))</f>
        <v>8</v>
      </c>
      <c r="BV6" s="68" t="str">
        <f>IF(WEEKDAY(BW6,2)=3, _xlfn.ISOWEEKNUM(BW6),"")</f>
        <v/>
      </c>
      <c r="BW6" s="4">
        <f>DATE(AN,7,1)</f>
        <v>46569</v>
      </c>
      <c r="BX6" s="8"/>
      <c r="BY6" s="16">
        <f>IF(BX6="A",CF6,0)</f>
        <v>0</v>
      </c>
      <c r="BZ6" s="16">
        <f>IF(BX6="B",CF6,0)</f>
        <v>0</v>
      </c>
      <c r="CA6" s="16">
        <f>IF(BX6="R",CF6,0)</f>
        <v>0</v>
      </c>
      <c r="CB6" s="16">
        <f>IF(BX6="E",CF6,0)</f>
        <v>0</v>
      </c>
      <c r="CC6" s="16">
        <f t="shared" ref="CC6" si="13">IF(BX6="F",CF6,0)</f>
        <v>0</v>
      </c>
      <c r="CD6" s="16">
        <f>IF(BX6="C",CF6,0)</f>
        <v>0</v>
      </c>
      <c r="CE6" s="16">
        <f t="shared" ref="CE6" si="14">IF(BX6="SE",CG6,0)</f>
        <v>0</v>
      </c>
      <c r="CF6" s="16">
        <f>IF(OR(BX6="E",BX6="F",BX6="C",BX6="A",BX6="B",BX6="R"),CG6,0)</f>
        <v>0</v>
      </c>
      <c r="CG6" s="16">
        <f>IF(WEEKDAY(BW6,2)&gt;5,0,IF(WEEKDAY(BW6,2)=5,$D$50,IF(WEEKDAY(BW6,2)=4,$D$49,IF(WEEKDAY(BW6,2)=3,$D$48,IF(WEEKDAY(BW6,2)=2,$D$47,IF(WEEKDAY(BW6,2)=1,$D$46,"PB"))))))</f>
        <v>8</v>
      </c>
      <c r="CH6" s="68" t="str">
        <f>IF(WEEKDAY(CI6,2)=3, _xlfn.ISOWEEKNUM(CI6),"")</f>
        <v/>
      </c>
      <c r="CI6" s="4">
        <f>DATE(AN,8,1)</f>
        <v>46600</v>
      </c>
      <c r="CJ6" s="8"/>
      <c r="CK6" s="16">
        <f>IF(CJ6="A",CR6,0)</f>
        <v>0</v>
      </c>
      <c r="CL6" s="16">
        <f>IF(CJ6="B",CR6,0)</f>
        <v>0</v>
      </c>
      <c r="CM6" s="16">
        <f>IF(CJ6="R",CR6,0)</f>
        <v>0</v>
      </c>
      <c r="CN6" s="16">
        <f>IF(CJ6="E",CR6,0)</f>
        <v>0</v>
      </c>
      <c r="CO6" s="16">
        <f t="shared" ref="CO6" si="15">IF(CJ6="F",CR6,0)</f>
        <v>0</v>
      </c>
      <c r="CP6" s="16">
        <f>IF(CJ6="C",CR6,0)</f>
        <v>0</v>
      </c>
      <c r="CQ6" s="16">
        <f t="shared" ref="CQ6" si="16">IF(CJ6="SE",CS6,0)</f>
        <v>0</v>
      </c>
      <c r="CR6" s="16">
        <f>IF(OR(CJ6="e",CJ6="F",CJ6="c",CJ6="A",CJ6="B",CJ6="R"),CS6,0)</f>
        <v>0</v>
      </c>
      <c r="CS6" s="16">
        <f>IF(WEEKDAY(CI6,2)&gt;5,0,IF(WEEKDAY(CI6,2)=5,$D$50,IF(WEEKDAY(CI6,2)=4,$D$49,IF(WEEKDAY(CI6,2)=3,$D$48,IF(WEEKDAY(CI6,2)=2,$D$47,IF(WEEKDAY(CI6,2)=1,$D$46,"PB"))))))</f>
        <v>0</v>
      </c>
      <c r="CT6" s="68">
        <f>IF(WEEKDAY(CU6,2)=3, _xlfn.ISOWEEKNUM(CU6),"")</f>
        <v>35</v>
      </c>
      <c r="CU6" s="4">
        <f>DATE(AN,9,1)</f>
        <v>46631</v>
      </c>
      <c r="CV6" s="8"/>
      <c r="CW6" s="16">
        <f>IF(CV6="A",DD6,0)</f>
        <v>0</v>
      </c>
      <c r="CX6" s="16">
        <f>IF(CV6="B",DD6,0)</f>
        <v>0</v>
      </c>
      <c r="CY6" s="16">
        <f>IF(CV6="R",DD6,0)</f>
        <v>0</v>
      </c>
      <c r="CZ6" s="16">
        <f>IF(CV6="E",DD6,0)</f>
        <v>0</v>
      </c>
      <c r="DA6" s="16">
        <f t="shared" ref="DA6" si="17">IF(CV6="F",DD6,0)</f>
        <v>0</v>
      </c>
      <c r="DB6" s="16">
        <f>IF(CV6="C",DD6,0)</f>
        <v>0</v>
      </c>
      <c r="DC6" s="16">
        <f t="shared" ref="DC6" si="18">IF(CV6="SE",DE6,0)</f>
        <v>0</v>
      </c>
      <c r="DD6" s="16">
        <f>IF(OR(CV6="E",CV6="F",CV6="C",CV6="A",CV6="B",CV6="R"),DE6,0)</f>
        <v>0</v>
      </c>
      <c r="DE6" s="16">
        <f>IF(WEEKDAY(CU6,2)&gt;5,0,IF(WEEKDAY(CU6,2)=5,$D$50,IF(WEEKDAY(CU6,2)=4,$D$49,IF(WEEKDAY(CU6,2)=3,$D$48,IF(WEEKDAY(CU6,2)=2,$D$47,IF(WEEKDAY(CU6,2)=1,$D$46,"PB"))))))</f>
        <v>8</v>
      </c>
      <c r="DF6" s="68" t="str">
        <f>IF(WEEKDAY(DG6,2)=3, _xlfn.ISOWEEKNUM(DG6),"")</f>
        <v/>
      </c>
      <c r="DG6" s="4">
        <f>DATE(AN,10,1)</f>
        <v>46661</v>
      </c>
      <c r="DH6" s="8"/>
      <c r="DI6" s="16">
        <f>IF(DH6="A",DP6,0)</f>
        <v>0</v>
      </c>
      <c r="DJ6" s="16">
        <f>IF(DH6="B",DP6,0)</f>
        <v>0</v>
      </c>
      <c r="DK6" s="16">
        <f>IF(DH6="R",DP6,0)</f>
        <v>0</v>
      </c>
      <c r="DL6" s="16">
        <f>IF(DH6="E",DP6,0)</f>
        <v>0</v>
      </c>
      <c r="DM6" s="16">
        <f t="shared" ref="DM6" si="19">IF(DH6="F",DP6,0)</f>
        <v>0</v>
      </c>
      <c r="DN6" s="16">
        <f>IF(DH6="C",DP6,0)</f>
        <v>0</v>
      </c>
      <c r="DO6" s="16">
        <f t="shared" ref="DO6" si="20">IF(DH6="SE",DQ6,0)</f>
        <v>0</v>
      </c>
      <c r="DP6" s="16">
        <f>IF(OR(DH6="E",DH6="F",DH6="C",DH6="A",DH6="B",DH6="R"),DQ6,0)</f>
        <v>0</v>
      </c>
      <c r="DQ6" s="16">
        <f>IF(WEEKDAY(DG6,2)&gt;5,0,IF(WEEKDAY(DG6,2)=5,$D$50,IF(WEEKDAY(DG6,2)=4,$D$49,IF(WEEKDAY(DG6,2)=3,$D$48,IF(WEEKDAY(DG6,2)=2,$D$47,IF(WEEKDAY(DG6,2)=1,$D$46,"PB"))))))</f>
        <v>4</v>
      </c>
      <c r="DR6" s="68" t="str">
        <f>IF(WEEKDAY(DS6,2)=3, _xlfn.ISOWEEKNUM(DS6),"")</f>
        <v/>
      </c>
      <c r="DS6" s="4">
        <f>DATE(AN,11,1)</f>
        <v>46692</v>
      </c>
      <c r="DT6" s="8"/>
      <c r="DU6" s="16">
        <f>IF(DT6="A",EB6,0)</f>
        <v>0</v>
      </c>
      <c r="DV6" s="16">
        <f>IF(DT6="B",EB6,0)</f>
        <v>0</v>
      </c>
      <c r="DW6" s="16">
        <f>IF(DT6="R",EB6,0)</f>
        <v>0</v>
      </c>
      <c r="DX6" s="16">
        <f>IF(DT6="E",EB6,0)</f>
        <v>0</v>
      </c>
      <c r="DY6" s="16">
        <f t="shared" ref="DY6" si="21">IF(DT6="F",EB6,0)</f>
        <v>0</v>
      </c>
      <c r="DZ6" s="16">
        <f>IF(DT6="C",EB6,0)</f>
        <v>0</v>
      </c>
      <c r="EA6" s="16">
        <f t="shared" ref="EA6" si="22">IF(DT6="SE",EC6,0)</f>
        <v>0</v>
      </c>
      <c r="EB6" s="16">
        <f>IF(OR(DT6="E",DT6="F",DT6="C",DT6="A",DT6="B",DT6="R"),EC6,0)</f>
        <v>0</v>
      </c>
      <c r="EC6" s="16">
        <f>IF(WEEKDAY(DS6,2)&gt;5,0,IF(WEEKDAY(DS6,2)=5,$D$50,IF(WEEKDAY(DS6,2)=4,$D$49,IF(WEEKDAY(DS6,2)=3,$D$48,IF(WEEKDAY(DS6,2)=2,$D$47,IF(WEEKDAY(DS6,2)=1,$D$46,"PB"))))))</f>
        <v>7</v>
      </c>
      <c r="ED6" s="68">
        <f>IF(WEEKDAY(EE6,2)=3, _xlfn.ISOWEEKNUM(EE6),"")</f>
        <v>48</v>
      </c>
      <c r="EE6" s="4">
        <f>DATE(AN,12,1)</f>
        <v>46722</v>
      </c>
      <c r="EF6" s="8"/>
      <c r="EG6" s="16">
        <f>IF(EF6="A",EN6,0)</f>
        <v>0</v>
      </c>
      <c r="EH6" s="16">
        <f>IF(EF6="B",EN6,0)</f>
        <v>0</v>
      </c>
      <c r="EI6" s="16">
        <f>IF(EF6="R",EN6,0)</f>
        <v>0</v>
      </c>
      <c r="EJ6" s="16">
        <f>IF(EF6="E",EN6,0)</f>
        <v>0</v>
      </c>
      <c r="EK6" s="16">
        <f t="shared" ref="EK6" si="23">IF(EF6="F",EN6,0)</f>
        <v>0</v>
      </c>
      <c r="EL6" s="16">
        <f>IF(EF6="C",EN6,0)</f>
        <v>0</v>
      </c>
      <c r="EM6" s="16">
        <f t="shared" ref="EM6" si="24">IF(EF6="SE",EO6,0)</f>
        <v>0</v>
      </c>
      <c r="EN6" s="16">
        <f>IF(OR(EF6="E",EF6="F",EF6="C",EF6="A",EF6="B",EF6="R"),EO6,0)</f>
        <v>0</v>
      </c>
      <c r="EO6" s="16">
        <f>IF(WEEKDAY(EE6,2)&gt;5,0,IF(WEEKDAY(EE6,2)=5,$D$50,IF(WEEKDAY(EE6,2)=4,$D$49,IF(WEEKDAY(EE6,2)=3,$D$48,IF(WEEKDAY(EE6,2)=2,$D$47,IF(WEEKDAY(EE6,2)=1,$D$46,"PB"))))))</f>
        <v>8</v>
      </c>
      <c r="EP6" s="55"/>
    </row>
    <row r="7" spans="1:146" ht="21" customHeight="1" x14ac:dyDescent="0.2">
      <c r="A7" s="55"/>
      <c r="B7" s="69" t="str">
        <f t="shared" ref="B7:B36" si="25">IF(WEEKDAY(C7,2)=3, _xlfn.ISOWEEKNUM(C7),"")</f>
        <v/>
      </c>
      <c r="C7" s="4">
        <f t="shared" ref="C7:C36" si="26">C6+1</f>
        <v>46389</v>
      </c>
      <c r="D7" s="66"/>
      <c r="E7" s="2">
        <f>IF(D7="A",L7,0)</f>
        <v>0</v>
      </c>
      <c r="F7" s="2">
        <f>IF(D7="B",L7,0)</f>
        <v>0</v>
      </c>
      <c r="G7" s="2">
        <f>IF(D7="R",L7,0)</f>
        <v>0</v>
      </c>
      <c r="H7" s="16">
        <f t="shared" ref="H7:H36" si="27">IF(D7="E",L7,0)</f>
        <v>0</v>
      </c>
      <c r="I7" s="16">
        <f t="shared" ref="I7:I36" si="28">IF(D7="F",L7,0)</f>
        <v>0</v>
      </c>
      <c r="J7" s="16">
        <f t="shared" ref="J7:J36" si="29">IF(D7="C",L7,0)</f>
        <v>0</v>
      </c>
      <c r="K7" s="16">
        <f t="shared" ref="K7:K36" si="30">IF(D7="SE",M7,0)</f>
        <v>0</v>
      </c>
      <c r="L7" s="16">
        <f t="shared" ref="L7:L36" si="31">IF(OR(D7="E",D7="F",D7="C",D7="A",D7="B",D7="R"),M7,0)</f>
        <v>0</v>
      </c>
      <c r="M7" s="16">
        <f t="shared" ref="M7:M36" si="32">IF(WEEKDAY(C7,2)&gt;5,0,IF(WEEKDAY(C7,2)=5,$D$50,IF(WEEKDAY(C7,2)=4,$D$49,IF(WEEKDAY(C7,2)=3,$D$48,IF(WEEKDAY(C7,2)=2,$D$47,IF(WEEKDAY(C7,2)=1,$D$46,"PB"))))))</f>
        <v>0</v>
      </c>
      <c r="N7" s="69" t="str">
        <f t="shared" ref="N7:N36" si="33">IF(WEEKDAY(O7,2)=3, _xlfn.ISOWEEKNUM(O7),"")</f>
        <v/>
      </c>
      <c r="O7" s="4">
        <f t="shared" ref="O7:O33" si="34">O6+1</f>
        <v>46420</v>
      </c>
      <c r="P7" s="8"/>
      <c r="Q7" s="16">
        <f t="shared" ref="Q7:Q36" si="35">IF(P7="A",X7,0)</f>
        <v>0</v>
      </c>
      <c r="R7" s="16">
        <f t="shared" ref="R7:R36" si="36">IF(P7="B",X7,0)</f>
        <v>0</v>
      </c>
      <c r="S7" s="16">
        <f t="shared" ref="S7:S36" si="37">IF(P7="R",X7,0)</f>
        <v>0</v>
      </c>
      <c r="T7" s="16">
        <f t="shared" si="1"/>
        <v>0</v>
      </c>
      <c r="U7" s="16">
        <f t="shared" si="2"/>
        <v>0</v>
      </c>
      <c r="V7" s="16">
        <f t="shared" si="3"/>
        <v>0</v>
      </c>
      <c r="W7" s="16">
        <f t="shared" si="4"/>
        <v>0</v>
      </c>
      <c r="X7" s="16">
        <f t="shared" ref="X7:X36" si="38">IF(OR(P7="E",P7="F",P7="C",P7="A",P7="R",P7="B"),Y7,0)</f>
        <v>0</v>
      </c>
      <c r="Y7" s="16">
        <f t="shared" ref="Y7:Y36" si="39">IF(WEEKDAY(O7,2)&gt;5,0,IF(WEEKDAY(O7,2)=5,$D$50,IF(WEEKDAY(O7,2)=4,$D$49,IF(WEEKDAY(O7,2)=3,$D$48,IF(WEEKDAY(O7,2)=2,$D$47,IF(WEEKDAY(O7,2)=1,$D$46,"PB"))))))</f>
        <v>8</v>
      </c>
      <c r="Z7" s="69" t="str">
        <f t="shared" ref="Z7:Z35" si="40">IF(WEEKDAY(AA7,2)=3, _xlfn.ISOWEEKNUM(AA7),"")</f>
        <v/>
      </c>
      <c r="AA7" s="4">
        <f t="shared" ref="AA7:AA36" si="41">AA6+1</f>
        <v>46448</v>
      </c>
      <c r="AB7" s="8"/>
      <c r="AC7" s="16">
        <f t="shared" ref="AC7:AC36" si="42">IF(AB7="A",AJ7,0)</f>
        <v>0</v>
      </c>
      <c r="AD7" s="16">
        <f t="shared" ref="AD7:AD36" si="43">IF(AB7="B",AJ7,0)</f>
        <v>0</v>
      </c>
      <c r="AE7" s="16">
        <f t="shared" ref="AE7:AE36" si="44">IF(AB7="R",AJ7,0)</f>
        <v>0</v>
      </c>
      <c r="AF7" s="16">
        <f t="shared" ref="AF7:AF36" si="45">IF(AB7="E",AJ7,0)</f>
        <v>0</v>
      </c>
      <c r="AG7" s="16">
        <f t="shared" ref="AG7:AG36" si="46">IF(AB7="F",AJ7,0)</f>
        <v>0</v>
      </c>
      <c r="AH7" s="16">
        <f t="shared" ref="AH7:AH36" si="47">IF(AB7="C",AJ7,0)</f>
        <v>0</v>
      </c>
      <c r="AI7" s="16">
        <f t="shared" ref="AI7:AI36" si="48">IF(AB7="SE",AK7,0)</f>
        <v>0</v>
      </c>
      <c r="AJ7" s="16">
        <f t="shared" ref="AJ7:AJ36" si="49">IF(OR(AB7="E",AB7="F",AB7="C",AB7="A",AB7="B",AB7="R"),AK7,0)</f>
        <v>0</v>
      </c>
      <c r="AK7" s="16">
        <f t="shared" ref="AK7:AK36" si="50">IF(WEEKDAY(AA7,2)&gt;5,0,IF(WEEKDAY(AA7,2)=5,$D$50,IF(WEEKDAY(AA7,2)=4,$D$49,IF(WEEKDAY(AA7,2)=3,$D$48,IF(WEEKDAY(AA7,2)=2,$D$47,IF(WEEKDAY(AA7,2)=1,$D$46,"PB"))))))</f>
        <v>8</v>
      </c>
      <c r="AL7" s="69" t="str">
        <f t="shared" ref="AL7:AL36" si="51">IF(WEEKDAY(AM7,2)=3, _xlfn.ISOWEEKNUM(AM7),"")</f>
        <v/>
      </c>
      <c r="AM7" s="4">
        <f t="shared" ref="AM7:AM35" si="52">AM6+1</f>
        <v>46479</v>
      </c>
      <c r="AN7" s="8"/>
      <c r="AO7" s="16">
        <f t="shared" ref="AO7:AO36" si="53">IF(AN7="A",AV7,0)</f>
        <v>0</v>
      </c>
      <c r="AP7" s="16">
        <f t="shared" ref="AP7:AP36" si="54">IF(AN7="B",AV7,0)</f>
        <v>0</v>
      </c>
      <c r="AQ7" s="16">
        <f t="shared" ref="AQ7:AQ36" si="55">IF(AN7="R",AV7,0)</f>
        <v>0</v>
      </c>
      <c r="AR7" s="16">
        <f t="shared" ref="AR7:AR36" si="56">IF(AN7="E",AV7,0)</f>
        <v>0</v>
      </c>
      <c r="AS7" s="16">
        <f t="shared" ref="AS7:AS36" si="57">IF(AN7="F",AV7,0)</f>
        <v>0</v>
      </c>
      <c r="AT7" s="16">
        <f t="shared" ref="AT7:AT36" si="58">IF(AN7="C",AV7,0)</f>
        <v>0</v>
      </c>
      <c r="AU7" s="16">
        <f t="shared" ref="AU7:AU36" si="59">IF(AN7="SE",AW7,0)</f>
        <v>0</v>
      </c>
      <c r="AV7" s="16">
        <f t="shared" ref="AV7:AV36" si="60">IF(OR(AN7="E",AN7="F",AN7="C",AN7="C",AN7="A",AN7="B",AN7="R"),AW7,0)</f>
        <v>0</v>
      </c>
      <c r="AW7" s="16">
        <f t="shared" si="9"/>
        <v>4</v>
      </c>
      <c r="AX7" s="69" t="str">
        <f t="shared" ref="AX7:AX36" si="61">IF(WEEKDAY(AY7,2)=3, _xlfn.ISOWEEKNUM(AY7),"")</f>
        <v/>
      </c>
      <c r="AY7" s="4">
        <f t="shared" ref="AY7:AY36" si="62">AY6+1</f>
        <v>46509</v>
      </c>
      <c r="AZ7" s="8"/>
      <c r="BA7" s="16">
        <f t="shared" ref="BA7:BA36" si="63">IF(AZ7="A",BH7,0)</f>
        <v>0</v>
      </c>
      <c r="BB7" s="16">
        <f t="shared" ref="BB7:BB36" si="64">IF(AZ7="B",BH7,0)</f>
        <v>0</v>
      </c>
      <c r="BC7" s="16">
        <f t="shared" ref="BC7:BC36" si="65">IF(AZ7="R",BH7,0)</f>
        <v>0</v>
      </c>
      <c r="BD7" s="16">
        <f t="shared" ref="BD7:BD36" si="66">IF(AZ7="E",BH7,0)</f>
        <v>0</v>
      </c>
      <c r="BE7" s="16">
        <f t="shared" ref="BE7:BE36" si="67">IF(AZ7="F",BH7,0)</f>
        <v>0</v>
      </c>
      <c r="BF7" s="16">
        <f t="shared" ref="BF7:BF36" si="68">IF(AZ7="C",BH7,0)</f>
        <v>0</v>
      </c>
      <c r="BG7" s="16">
        <f t="shared" ref="BG7:BG36" si="69">IF(AZ7="SE",BI7,0)</f>
        <v>0</v>
      </c>
      <c r="BH7" s="16">
        <f t="shared" ref="BH7:BH36" si="70">IF(OR(AZ7="e",AZ7="F",AZ7="c",AZ7="A",AZ7="B",AZ7="R"),BI7,0)</f>
        <v>0</v>
      </c>
      <c r="BI7" s="16">
        <f t="shared" ref="BI7:BI36" si="71">IF(WEEKDAY(AY7,2)&gt;5,0,IF(WEEKDAY(AY7,2)=5,$D$50,IF(WEEKDAY(AY7,2)=4,$D$49,IF(WEEKDAY(AY7,2)=3,$D$48,IF(WEEKDAY(AY7,2)=2,$D$47,IF(WEEKDAY(AY7,2)=1,$D$46,"PB"))))))</f>
        <v>0</v>
      </c>
      <c r="BJ7" s="69">
        <f t="shared" ref="BJ7:BJ36" si="72">IF(WEEKDAY(BK7,2)=3, _xlfn.ISOWEEKNUM(BK7),"")</f>
        <v>22</v>
      </c>
      <c r="BK7" s="4">
        <f t="shared" ref="BK7:BK35" si="73">BK6+1</f>
        <v>46540</v>
      </c>
      <c r="BL7" s="8"/>
      <c r="BM7" s="16">
        <f t="shared" ref="BM7:BM36" si="74">IF(BL7="A",BT7,0)</f>
        <v>0</v>
      </c>
      <c r="BN7" s="16">
        <f t="shared" ref="BN7:BN36" si="75">IF(BL7="B",BT7,0)</f>
        <v>0</v>
      </c>
      <c r="BO7" s="16">
        <f t="shared" ref="BO7:BO36" si="76">IF(BL7="R",BT7,0)</f>
        <v>0</v>
      </c>
      <c r="BP7" s="16">
        <f t="shared" ref="BP7:BP36" si="77">IF(BL7="E",BT7,0)</f>
        <v>0</v>
      </c>
      <c r="BQ7" s="16">
        <f t="shared" ref="BQ7:BQ36" si="78">IF(BL7="F",BT7,0)</f>
        <v>0</v>
      </c>
      <c r="BR7" s="16">
        <f t="shared" ref="BR7:BR36" si="79">IF(BL7="C",BT7,0)</f>
        <v>0</v>
      </c>
      <c r="BS7" s="16">
        <f t="shared" ref="BS7:BS36" si="80">IF(BL7="SE",BU7,0)</f>
        <v>0</v>
      </c>
      <c r="BT7" s="16">
        <f t="shared" ref="BT7:BT36" si="81">IF(OR(BL7="E",BL7="F",BL7="C",BL7="A",BL7="B",BL7="R"),BU7,0)</f>
        <v>0</v>
      </c>
      <c r="BU7" s="16">
        <f t="shared" ref="BU7:BU36" si="82">IF(WEEKDAY(BK7,2)&gt;5,0,IF(WEEKDAY(BK7,2)=5,$D$50,IF(WEEKDAY(BK7,2)=4,$D$49,IF(WEEKDAY(BK7,2)=3,$D$48,IF(WEEKDAY(BK7,2)=2,$D$47,IF(WEEKDAY(BK7,2)=1,$D$46,"PB"))))))</f>
        <v>8</v>
      </c>
      <c r="BV7" s="69" t="str">
        <f t="shared" ref="BV7:BV36" si="83">IF(WEEKDAY(BW7,2)=3, _xlfn.ISOWEEKNUM(BW7),"")</f>
        <v/>
      </c>
      <c r="BW7" s="4">
        <f t="shared" ref="BW7:BW36" si="84">BW6+1</f>
        <v>46570</v>
      </c>
      <c r="BX7" s="8"/>
      <c r="BY7" s="16">
        <f t="shared" ref="BY7:BY36" si="85">IF(BX7="A",CF7,0)</f>
        <v>0</v>
      </c>
      <c r="BZ7" s="16">
        <f t="shared" ref="BZ7:BZ36" si="86">IF(BX7="B",CF7,0)</f>
        <v>0</v>
      </c>
      <c r="CA7" s="16">
        <f t="shared" ref="CA7:CA36" si="87">IF(BX7="R",CF7,0)</f>
        <v>0</v>
      </c>
      <c r="CB7" s="16">
        <f t="shared" ref="CB7:CB36" si="88">IF(BX7="E",CF7,0)</f>
        <v>0</v>
      </c>
      <c r="CC7" s="16">
        <f t="shared" ref="CC7:CC36" si="89">IF(BX7="F",CF7,0)</f>
        <v>0</v>
      </c>
      <c r="CD7" s="16">
        <f t="shared" ref="CD7:CD36" si="90">IF(BX7="C",CF7,0)</f>
        <v>0</v>
      </c>
      <c r="CE7" s="16">
        <f t="shared" ref="CE7:CE36" si="91">IF(BX7="SE",CG7,0)</f>
        <v>0</v>
      </c>
      <c r="CF7" s="16">
        <f t="shared" ref="CF7:CF36" si="92">IF(OR(BX7="E",BX7="F",BX7="C",BX7="A",BX7="B",BX7="R"),CG7,0)</f>
        <v>0</v>
      </c>
      <c r="CG7" s="16">
        <f t="shared" ref="CG7:CG36" si="93">IF(WEEKDAY(BW7,2)&gt;5,0,IF(WEEKDAY(BW7,2)=5,$D$50,IF(WEEKDAY(BW7,2)=4,$D$49,IF(WEEKDAY(BW7,2)=3,$D$48,IF(WEEKDAY(BW7,2)=2,$D$47,IF(WEEKDAY(BW7,2)=1,$D$46,"PB"))))))</f>
        <v>4</v>
      </c>
      <c r="CH7" s="69" t="str">
        <f t="shared" ref="CH7:CH36" si="94">IF(WEEKDAY(CI7,2)=3, _xlfn.ISOWEEKNUM(CI7),"")</f>
        <v/>
      </c>
      <c r="CI7" s="4">
        <f t="shared" ref="CI7:CI36" si="95">CI6+1</f>
        <v>46601</v>
      </c>
      <c r="CJ7" s="8"/>
      <c r="CK7" s="16">
        <f t="shared" ref="CK7:CK36" si="96">IF(CJ7="A",CR7,0)</f>
        <v>0</v>
      </c>
      <c r="CL7" s="16">
        <f t="shared" ref="CL7:CL36" si="97">IF(CJ7="B",CR7,0)</f>
        <v>0</v>
      </c>
      <c r="CM7" s="16">
        <f t="shared" ref="CM7:CM36" si="98">IF(CJ7="R",CR7,0)</f>
        <v>0</v>
      </c>
      <c r="CN7" s="16">
        <f t="shared" ref="CN7:CN36" si="99">IF(CJ7="E",CR7,0)</f>
        <v>0</v>
      </c>
      <c r="CO7" s="16">
        <f t="shared" ref="CO7:CO36" si="100">IF(CJ7="F",CR7,0)</f>
        <v>0</v>
      </c>
      <c r="CP7" s="16">
        <f t="shared" ref="CP7:CP36" si="101">IF(CJ7="C",CR7,0)</f>
        <v>0</v>
      </c>
      <c r="CQ7" s="16">
        <f t="shared" ref="CQ7:CQ36" si="102">IF(CJ7="SE",CS7,0)</f>
        <v>0</v>
      </c>
      <c r="CR7" s="16">
        <f t="shared" ref="CR7:CR36" si="103">IF(OR(CJ7="e",CJ7="F",CJ7="c",CJ7="A",CJ7="B",CJ7="R"),CS7,0)</f>
        <v>0</v>
      </c>
      <c r="CS7" s="16">
        <f t="shared" ref="CS7:CS36" si="104">IF(WEEKDAY(CI7,2)&gt;5,0,IF(WEEKDAY(CI7,2)=5,$D$50,IF(WEEKDAY(CI7,2)=4,$D$49,IF(WEEKDAY(CI7,2)=3,$D$48,IF(WEEKDAY(CI7,2)=2,$D$47,IF(WEEKDAY(CI7,2)=1,$D$46,"PB"))))))</f>
        <v>7</v>
      </c>
      <c r="CT7" s="69" t="str">
        <f t="shared" ref="CT7:CT36" si="105">IF(WEEKDAY(CU7,2)=3, _xlfn.ISOWEEKNUM(CU7),"")</f>
        <v/>
      </c>
      <c r="CU7" s="4">
        <f t="shared" ref="CU7:CU35" si="106">CU6+1</f>
        <v>46632</v>
      </c>
      <c r="CV7" s="8"/>
      <c r="CW7" s="16">
        <f t="shared" ref="CW7:CW36" si="107">IF(CV7="A",DD7,0)</f>
        <v>0</v>
      </c>
      <c r="CX7" s="16">
        <f t="shared" ref="CX7:CX36" si="108">IF(CV7="B",DD7,0)</f>
        <v>0</v>
      </c>
      <c r="CY7" s="16">
        <f t="shared" ref="CY7:CY36" si="109">IF(CV7="R",DD7,0)</f>
        <v>0</v>
      </c>
      <c r="CZ7" s="16">
        <f t="shared" ref="CZ7:CZ36" si="110">IF(CV7="E",DD7,0)</f>
        <v>0</v>
      </c>
      <c r="DA7" s="16">
        <f t="shared" ref="DA7:DA36" si="111">IF(CV7="F",DD7,0)</f>
        <v>0</v>
      </c>
      <c r="DB7" s="16">
        <f t="shared" ref="DB7:DB36" si="112">IF(CV7="C",DD7,0)</f>
        <v>0</v>
      </c>
      <c r="DC7" s="16">
        <f t="shared" ref="DC7:DC36" si="113">IF(CV7="SE",DE7,0)</f>
        <v>0</v>
      </c>
      <c r="DD7" s="16">
        <f t="shared" ref="DD7:DD36" si="114">IF(OR(CV7="E",CV7="F",CV7="C",CV7="A",CV7="B",CV7="R"),DE7,0)</f>
        <v>0</v>
      </c>
      <c r="DE7" s="16">
        <f t="shared" ref="DE7:DE35" si="115">IF(WEEKDAY(CU7,2)&gt;5,0,IF(WEEKDAY(CU7,2)=5,$D$50,IF(WEEKDAY(CU7,2)=4,$D$49,IF(WEEKDAY(CU7,2)=3,$D$48,IF(WEEKDAY(CU7,2)=2,$D$47,IF(WEEKDAY(CU7,2)=1,$D$46,"PB"))))))</f>
        <v>8</v>
      </c>
      <c r="DF7" s="69" t="str">
        <f t="shared" ref="DF7:DF36" si="116">IF(WEEKDAY(DG7,2)=3, _xlfn.ISOWEEKNUM(DG7),"")</f>
        <v/>
      </c>
      <c r="DG7" s="4">
        <f t="shared" ref="DG7:DG36" si="117">DG6+1</f>
        <v>46662</v>
      </c>
      <c r="DH7" s="8"/>
      <c r="DI7" s="16">
        <f t="shared" ref="DI7:DI36" si="118">IF(DH7="A",DP7,0)</f>
        <v>0</v>
      </c>
      <c r="DJ7" s="16">
        <f t="shared" ref="DJ7:DJ36" si="119">IF(DH7="B",DP7,0)</f>
        <v>0</v>
      </c>
      <c r="DK7" s="16">
        <f t="shared" ref="DK7:DK36" si="120">IF(DH7="R",DP7,0)</f>
        <v>0</v>
      </c>
      <c r="DL7" s="16">
        <f t="shared" ref="DL7:DL36" si="121">IF(DH7="E",DP7,0)</f>
        <v>0</v>
      </c>
      <c r="DM7" s="16">
        <f t="shared" ref="DM7:DM36" si="122">IF(DH7="F",DP7,0)</f>
        <v>0</v>
      </c>
      <c r="DN7" s="16">
        <f t="shared" ref="DN7:DN36" si="123">IF(DH7="C",DP7,0)</f>
        <v>0</v>
      </c>
      <c r="DO7" s="16">
        <f t="shared" ref="DO7:DO36" si="124">IF(DH7="SE",DQ7,0)</f>
        <v>0</v>
      </c>
      <c r="DP7" s="16">
        <f t="shared" ref="DP7:DP36" si="125">IF(OR(DH7="E",DH7="F",DH7="C",DH7="A",DH7="B",DH7="R"),DQ7,0)</f>
        <v>0</v>
      </c>
      <c r="DQ7" s="16">
        <f t="shared" ref="DQ7:DQ36" si="126">IF(WEEKDAY(DG7,2)&gt;5,0,IF(WEEKDAY(DG7,2)=5,$D$50,IF(WEEKDAY(DG7,2)=4,$D$49,IF(WEEKDAY(DG7,2)=3,$D$48,IF(WEEKDAY(DG7,2)=2,$D$47,IF(WEEKDAY(DG7,2)=1,$D$46,"PB"))))))</f>
        <v>0</v>
      </c>
      <c r="DR7" s="69" t="str">
        <f t="shared" ref="DR7:DR36" si="127">IF(WEEKDAY(DS7,2)=3, _xlfn.ISOWEEKNUM(DS7),"")</f>
        <v/>
      </c>
      <c r="DS7" s="4">
        <f t="shared" ref="DS7:DS35" si="128">DS6+1</f>
        <v>46693</v>
      </c>
      <c r="DT7" s="8"/>
      <c r="DU7" s="16">
        <f t="shared" ref="DU7:DU36" si="129">IF(DT7="A",EB7,0)</f>
        <v>0</v>
      </c>
      <c r="DV7" s="16">
        <f t="shared" ref="DV7:DV36" si="130">IF(DT7="B",EB7,0)</f>
        <v>0</v>
      </c>
      <c r="DW7" s="16">
        <f t="shared" ref="DW7:DW36" si="131">IF(DT7="R",EB7,0)</f>
        <v>0</v>
      </c>
      <c r="DX7" s="16">
        <f t="shared" ref="DX7:DX36" si="132">IF(DT7="E",EB7,0)</f>
        <v>0</v>
      </c>
      <c r="DY7" s="16">
        <f t="shared" ref="DY7:DY36" si="133">IF(DT7="F",EB7,0)</f>
        <v>0</v>
      </c>
      <c r="DZ7" s="16">
        <f t="shared" ref="DZ7:DZ36" si="134">IF(DT7="C",EB7,0)</f>
        <v>0</v>
      </c>
      <c r="EA7" s="16">
        <f t="shared" ref="EA7:EA36" si="135">IF(DT7="SE",EC7,0)</f>
        <v>0</v>
      </c>
      <c r="EB7" s="16">
        <f t="shared" ref="EB7:EB36" si="136">IF(OR(DT7="E",DT7="F",DT7="C",DT7="A",DT7="B",DT7="R"),EC7,0)</f>
        <v>0</v>
      </c>
      <c r="EC7" s="16">
        <f t="shared" ref="EC7:EC36" si="137">IF(WEEKDAY(DS7,2)&gt;5,0,IF(WEEKDAY(DS7,2)=5,$D$50,IF(WEEKDAY(DS7,2)=4,$D$49,IF(WEEKDAY(DS7,2)=3,$D$48,IF(WEEKDAY(DS7,2)=2,$D$47,IF(WEEKDAY(DS7,2)=1,$D$46,"PB"))))))</f>
        <v>8</v>
      </c>
      <c r="ED7" s="69" t="str">
        <f t="shared" ref="ED7:ED36" si="138">IF(WEEKDAY(EE7,2)=3, _xlfn.ISOWEEKNUM(EE7),"")</f>
        <v/>
      </c>
      <c r="EE7" s="4">
        <f t="shared" ref="EE7:EE36" si="139">EE6+1</f>
        <v>46723</v>
      </c>
      <c r="EF7" s="8"/>
      <c r="EG7" s="16">
        <f t="shared" ref="EG7:EG36" si="140">IF(EF7="A",EN7,0)</f>
        <v>0</v>
      </c>
      <c r="EH7" s="16">
        <f t="shared" ref="EH7:EH36" si="141">IF(EF7="B",EN7,0)</f>
        <v>0</v>
      </c>
      <c r="EI7" s="16">
        <f t="shared" ref="EI7:EI36" si="142">IF(EF7="R",EN7,0)</f>
        <v>0</v>
      </c>
      <c r="EJ7" s="16">
        <f t="shared" ref="EJ7:EJ36" si="143">IF(EF7="E",EN7,0)</f>
        <v>0</v>
      </c>
      <c r="EK7" s="16">
        <f t="shared" ref="EK7:EK36" si="144">IF(EF7="F",EN7,0)</f>
        <v>0</v>
      </c>
      <c r="EL7" s="16">
        <f t="shared" ref="EL7:EL36" si="145">IF(EF7="C",EN7,0)</f>
        <v>0</v>
      </c>
      <c r="EM7" s="16">
        <f t="shared" ref="EM7:EM36" si="146">IF(EF7="SE",EO7,0)</f>
        <v>0</v>
      </c>
      <c r="EN7" s="16">
        <f t="shared" ref="EN7:EN36" si="147">IF(OR(EF7="E",EF7="F",EF7="C",EF7="A",EF7="B",EF7="R"),EO7,0)</f>
        <v>0</v>
      </c>
      <c r="EO7" s="16">
        <f t="shared" ref="EO7:EO35" si="148">IF(WEEKDAY(EE7,2)&gt;5,0,IF(WEEKDAY(EE7,2)=5,$D$50,IF(WEEKDAY(EE7,2)=4,$D$49,IF(WEEKDAY(EE7,2)=3,$D$48,IF(WEEKDAY(EE7,2)=2,$D$47,IF(WEEKDAY(EE7,2)=1,$D$46,"PB"))))))</f>
        <v>8</v>
      </c>
      <c r="EP7" s="55"/>
    </row>
    <row r="8" spans="1:146" ht="21" customHeight="1" x14ac:dyDescent="0.2">
      <c r="A8" s="55"/>
      <c r="B8" s="69" t="str">
        <f t="shared" si="25"/>
        <v/>
      </c>
      <c r="C8" s="4">
        <f t="shared" si="26"/>
        <v>46390</v>
      </c>
      <c r="D8" s="66"/>
      <c r="E8" s="2">
        <f t="shared" ref="E8:E36" si="149">IF(D8="A",L8,0)</f>
        <v>0</v>
      </c>
      <c r="F8" s="2">
        <f t="shared" ref="F8:F36" si="150">IF(D8="B",L8,0)</f>
        <v>0</v>
      </c>
      <c r="G8" s="2">
        <f t="shared" ref="G8:G36" si="151">IF(D8="R",L8,0)</f>
        <v>0</v>
      </c>
      <c r="H8" s="16">
        <f t="shared" si="27"/>
        <v>0</v>
      </c>
      <c r="I8" s="16">
        <f t="shared" si="28"/>
        <v>0</v>
      </c>
      <c r="J8" s="16">
        <f t="shared" si="29"/>
        <v>0</v>
      </c>
      <c r="K8" s="16">
        <f t="shared" si="30"/>
        <v>0</v>
      </c>
      <c r="L8" s="16">
        <f t="shared" si="31"/>
        <v>0</v>
      </c>
      <c r="M8" s="16">
        <f t="shared" si="32"/>
        <v>0</v>
      </c>
      <c r="N8" s="69">
        <f t="shared" si="33"/>
        <v>5</v>
      </c>
      <c r="O8" s="4">
        <f t="shared" si="34"/>
        <v>46421</v>
      </c>
      <c r="P8" s="8"/>
      <c r="Q8" s="16">
        <f t="shared" si="35"/>
        <v>0</v>
      </c>
      <c r="R8" s="16">
        <f t="shared" si="36"/>
        <v>0</v>
      </c>
      <c r="S8" s="16">
        <f t="shared" si="37"/>
        <v>0</v>
      </c>
      <c r="T8" s="16">
        <f t="shared" si="1"/>
        <v>0</v>
      </c>
      <c r="U8" s="16">
        <f t="shared" si="2"/>
        <v>0</v>
      </c>
      <c r="V8" s="16">
        <f t="shared" si="3"/>
        <v>0</v>
      </c>
      <c r="W8" s="16">
        <f t="shared" si="4"/>
        <v>0</v>
      </c>
      <c r="X8" s="16">
        <f t="shared" si="38"/>
        <v>0</v>
      </c>
      <c r="Y8" s="16">
        <f t="shared" si="39"/>
        <v>8</v>
      </c>
      <c r="Z8" s="69">
        <f t="shared" si="40"/>
        <v>9</v>
      </c>
      <c r="AA8" s="4">
        <f t="shared" si="41"/>
        <v>46449</v>
      </c>
      <c r="AB8" s="8"/>
      <c r="AC8" s="16">
        <f t="shared" si="42"/>
        <v>0</v>
      </c>
      <c r="AD8" s="16">
        <f t="shared" si="43"/>
        <v>0</v>
      </c>
      <c r="AE8" s="16">
        <f t="shared" si="44"/>
        <v>0</v>
      </c>
      <c r="AF8" s="16">
        <f t="shared" si="45"/>
        <v>0</v>
      </c>
      <c r="AG8" s="16">
        <f t="shared" si="46"/>
        <v>0</v>
      </c>
      <c r="AH8" s="16">
        <f t="shared" si="47"/>
        <v>0</v>
      </c>
      <c r="AI8" s="16">
        <f t="shared" si="48"/>
        <v>0</v>
      </c>
      <c r="AJ8" s="16">
        <f t="shared" si="49"/>
        <v>0</v>
      </c>
      <c r="AK8" s="16">
        <f t="shared" si="50"/>
        <v>8</v>
      </c>
      <c r="AL8" s="69" t="str">
        <f t="shared" si="51"/>
        <v/>
      </c>
      <c r="AM8" s="4">
        <f t="shared" si="52"/>
        <v>46480</v>
      </c>
      <c r="AN8" s="8"/>
      <c r="AO8" s="16">
        <f t="shared" si="53"/>
        <v>0</v>
      </c>
      <c r="AP8" s="16">
        <f t="shared" si="54"/>
        <v>0</v>
      </c>
      <c r="AQ8" s="16">
        <f t="shared" si="55"/>
        <v>0</v>
      </c>
      <c r="AR8" s="16">
        <f t="shared" si="56"/>
        <v>0</v>
      </c>
      <c r="AS8" s="16">
        <f t="shared" si="57"/>
        <v>0</v>
      </c>
      <c r="AT8" s="16">
        <f t="shared" si="58"/>
        <v>0</v>
      </c>
      <c r="AU8" s="16">
        <f t="shared" si="59"/>
        <v>0</v>
      </c>
      <c r="AV8" s="16">
        <f t="shared" si="60"/>
        <v>0</v>
      </c>
      <c r="AW8" s="16">
        <f t="shared" si="9"/>
        <v>0</v>
      </c>
      <c r="AX8" s="69" t="str">
        <f t="shared" si="61"/>
        <v/>
      </c>
      <c r="AY8" s="4">
        <f t="shared" si="62"/>
        <v>46510</v>
      </c>
      <c r="AZ8" s="8"/>
      <c r="BA8" s="16">
        <f t="shared" si="63"/>
        <v>0</v>
      </c>
      <c r="BB8" s="16">
        <f t="shared" si="64"/>
        <v>0</v>
      </c>
      <c r="BC8" s="16">
        <f t="shared" si="65"/>
        <v>0</v>
      </c>
      <c r="BD8" s="16">
        <f t="shared" si="66"/>
        <v>0</v>
      </c>
      <c r="BE8" s="16">
        <f t="shared" si="67"/>
        <v>0</v>
      </c>
      <c r="BF8" s="16">
        <f t="shared" si="68"/>
        <v>0</v>
      </c>
      <c r="BG8" s="16">
        <f t="shared" si="69"/>
        <v>0</v>
      </c>
      <c r="BH8" s="16">
        <f t="shared" si="70"/>
        <v>0</v>
      </c>
      <c r="BI8" s="16">
        <f t="shared" si="71"/>
        <v>7</v>
      </c>
      <c r="BJ8" s="69" t="str">
        <f t="shared" si="72"/>
        <v/>
      </c>
      <c r="BK8" s="4">
        <f t="shared" si="73"/>
        <v>46541</v>
      </c>
      <c r="BL8" s="8"/>
      <c r="BM8" s="16">
        <f t="shared" si="74"/>
        <v>0</v>
      </c>
      <c r="BN8" s="16">
        <f t="shared" si="75"/>
        <v>0</v>
      </c>
      <c r="BO8" s="16">
        <f t="shared" si="76"/>
        <v>0</v>
      </c>
      <c r="BP8" s="16">
        <f t="shared" si="77"/>
        <v>0</v>
      </c>
      <c r="BQ8" s="16">
        <f t="shared" si="78"/>
        <v>0</v>
      </c>
      <c r="BR8" s="16">
        <f t="shared" si="79"/>
        <v>0</v>
      </c>
      <c r="BS8" s="16">
        <f t="shared" si="80"/>
        <v>0</v>
      </c>
      <c r="BT8" s="16">
        <f t="shared" si="81"/>
        <v>0</v>
      </c>
      <c r="BU8" s="16">
        <f t="shared" si="82"/>
        <v>8</v>
      </c>
      <c r="BV8" s="69" t="str">
        <f t="shared" si="83"/>
        <v/>
      </c>
      <c r="BW8" s="4">
        <f t="shared" si="84"/>
        <v>46571</v>
      </c>
      <c r="BX8" s="8"/>
      <c r="BY8" s="16">
        <f t="shared" si="85"/>
        <v>0</v>
      </c>
      <c r="BZ8" s="16">
        <f t="shared" si="86"/>
        <v>0</v>
      </c>
      <c r="CA8" s="16">
        <f t="shared" si="87"/>
        <v>0</v>
      </c>
      <c r="CB8" s="16">
        <f t="shared" si="88"/>
        <v>0</v>
      </c>
      <c r="CC8" s="16">
        <f t="shared" si="89"/>
        <v>0</v>
      </c>
      <c r="CD8" s="16">
        <f t="shared" si="90"/>
        <v>0</v>
      </c>
      <c r="CE8" s="16">
        <f t="shared" si="91"/>
        <v>0</v>
      </c>
      <c r="CF8" s="16">
        <f t="shared" si="92"/>
        <v>0</v>
      </c>
      <c r="CG8" s="16">
        <f t="shared" si="93"/>
        <v>0</v>
      </c>
      <c r="CH8" s="69" t="str">
        <f t="shared" si="94"/>
        <v/>
      </c>
      <c r="CI8" s="4">
        <f t="shared" si="95"/>
        <v>46602</v>
      </c>
      <c r="CJ8" s="8"/>
      <c r="CK8" s="16">
        <f t="shared" si="96"/>
        <v>0</v>
      </c>
      <c r="CL8" s="16">
        <f t="shared" si="97"/>
        <v>0</v>
      </c>
      <c r="CM8" s="16">
        <f t="shared" si="98"/>
        <v>0</v>
      </c>
      <c r="CN8" s="16">
        <f t="shared" si="99"/>
        <v>0</v>
      </c>
      <c r="CO8" s="16">
        <f t="shared" si="100"/>
        <v>0</v>
      </c>
      <c r="CP8" s="16">
        <f t="shared" si="101"/>
        <v>0</v>
      </c>
      <c r="CQ8" s="16">
        <f t="shared" si="102"/>
        <v>0</v>
      </c>
      <c r="CR8" s="16">
        <f t="shared" si="103"/>
        <v>0</v>
      </c>
      <c r="CS8" s="16">
        <f t="shared" si="104"/>
        <v>8</v>
      </c>
      <c r="CT8" s="69" t="str">
        <f t="shared" si="105"/>
        <v/>
      </c>
      <c r="CU8" s="4">
        <f t="shared" si="106"/>
        <v>46633</v>
      </c>
      <c r="CV8" s="8"/>
      <c r="CW8" s="16">
        <f t="shared" si="107"/>
        <v>0</v>
      </c>
      <c r="CX8" s="16">
        <f t="shared" si="108"/>
        <v>0</v>
      </c>
      <c r="CY8" s="16">
        <f t="shared" si="109"/>
        <v>0</v>
      </c>
      <c r="CZ8" s="16">
        <f t="shared" si="110"/>
        <v>0</v>
      </c>
      <c r="DA8" s="16">
        <f t="shared" si="111"/>
        <v>0</v>
      </c>
      <c r="DB8" s="16">
        <f t="shared" si="112"/>
        <v>0</v>
      </c>
      <c r="DC8" s="16">
        <f t="shared" si="113"/>
        <v>0</v>
      </c>
      <c r="DD8" s="16">
        <f t="shared" si="114"/>
        <v>0</v>
      </c>
      <c r="DE8" s="16">
        <f t="shared" si="115"/>
        <v>4</v>
      </c>
      <c r="DF8" s="69" t="str">
        <f t="shared" si="116"/>
        <v/>
      </c>
      <c r="DG8" s="4">
        <f t="shared" si="117"/>
        <v>46663</v>
      </c>
      <c r="DH8" s="8"/>
      <c r="DI8" s="16">
        <f t="shared" si="118"/>
        <v>0</v>
      </c>
      <c r="DJ8" s="16">
        <f t="shared" si="119"/>
        <v>0</v>
      </c>
      <c r="DK8" s="16">
        <f t="shared" si="120"/>
        <v>0</v>
      </c>
      <c r="DL8" s="16">
        <f t="shared" si="121"/>
        <v>0</v>
      </c>
      <c r="DM8" s="16">
        <f t="shared" si="122"/>
        <v>0</v>
      </c>
      <c r="DN8" s="16">
        <f t="shared" si="123"/>
        <v>0</v>
      </c>
      <c r="DO8" s="16">
        <f t="shared" si="124"/>
        <v>0</v>
      </c>
      <c r="DP8" s="16">
        <f t="shared" si="125"/>
        <v>0</v>
      </c>
      <c r="DQ8" s="16">
        <f t="shared" si="126"/>
        <v>0</v>
      </c>
      <c r="DR8" s="69">
        <f t="shared" si="127"/>
        <v>44</v>
      </c>
      <c r="DS8" s="4">
        <f t="shared" si="128"/>
        <v>46694</v>
      </c>
      <c r="DT8" s="8"/>
      <c r="DU8" s="16">
        <f t="shared" si="129"/>
        <v>0</v>
      </c>
      <c r="DV8" s="16">
        <f t="shared" si="130"/>
        <v>0</v>
      </c>
      <c r="DW8" s="16">
        <f t="shared" si="131"/>
        <v>0</v>
      </c>
      <c r="DX8" s="16">
        <f t="shared" si="132"/>
        <v>0</v>
      </c>
      <c r="DY8" s="16">
        <f t="shared" si="133"/>
        <v>0</v>
      </c>
      <c r="DZ8" s="16">
        <f t="shared" si="134"/>
        <v>0</v>
      </c>
      <c r="EA8" s="16">
        <f t="shared" si="135"/>
        <v>0</v>
      </c>
      <c r="EB8" s="16">
        <f t="shared" si="136"/>
        <v>0</v>
      </c>
      <c r="EC8" s="16">
        <f t="shared" si="137"/>
        <v>8</v>
      </c>
      <c r="ED8" s="69" t="str">
        <f t="shared" si="138"/>
        <v/>
      </c>
      <c r="EE8" s="4">
        <f t="shared" si="139"/>
        <v>46724</v>
      </c>
      <c r="EF8" s="8"/>
      <c r="EG8" s="16">
        <f t="shared" si="140"/>
        <v>0</v>
      </c>
      <c r="EH8" s="16">
        <f t="shared" si="141"/>
        <v>0</v>
      </c>
      <c r="EI8" s="16">
        <f t="shared" si="142"/>
        <v>0</v>
      </c>
      <c r="EJ8" s="16">
        <f t="shared" si="143"/>
        <v>0</v>
      </c>
      <c r="EK8" s="16">
        <f t="shared" si="144"/>
        <v>0</v>
      </c>
      <c r="EL8" s="16">
        <f t="shared" si="145"/>
        <v>0</v>
      </c>
      <c r="EM8" s="16">
        <f t="shared" si="146"/>
        <v>0</v>
      </c>
      <c r="EN8" s="16">
        <f t="shared" si="147"/>
        <v>0</v>
      </c>
      <c r="EO8" s="16">
        <f t="shared" si="148"/>
        <v>4</v>
      </c>
      <c r="EP8" s="55"/>
    </row>
    <row r="9" spans="1:146" ht="21" customHeight="1" x14ac:dyDescent="0.2">
      <c r="A9" s="55"/>
      <c r="B9" s="69" t="str">
        <f t="shared" si="25"/>
        <v/>
      </c>
      <c r="C9" s="4">
        <f t="shared" si="26"/>
        <v>46391</v>
      </c>
      <c r="D9" s="66"/>
      <c r="E9" s="2">
        <f t="shared" si="149"/>
        <v>0</v>
      </c>
      <c r="F9" s="2">
        <f t="shared" si="150"/>
        <v>0</v>
      </c>
      <c r="G9" s="2">
        <f t="shared" si="151"/>
        <v>0</v>
      </c>
      <c r="H9" s="16">
        <f t="shared" si="27"/>
        <v>0</v>
      </c>
      <c r="I9" s="16">
        <f t="shared" si="28"/>
        <v>0</v>
      </c>
      <c r="J9" s="16">
        <f t="shared" si="29"/>
        <v>0</v>
      </c>
      <c r="K9" s="16">
        <f t="shared" si="30"/>
        <v>0</v>
      </c>
      <c r="L9" s="16">
        <f t="shared" si="31"/>
        <v>0</v>
      </c>
      <c r="M9" s="16">
        <f t="shared" si="32"/>
        <v>7</v>
      </c>
      <c r="N9" s="69" t="str">
        <f t="shared" si="33"/>
        <v/>
      </c>
      <c r="O9" s="4">
        <f t="shared" si="34"/>
        <v>46422</v>
      </c>
      <c r="P9" s="8"/>
      <c r="Q9" s="16">
        <f t="shared" si="35"/>
        <v>0</v>
      </c>
      <c r="R9" s="16">
        <f t="shared" si="36"/>
        <v>0</v>
      </c>
      <c r="S9" s="16">
        <f t="shared" si="37"/>
        <v>0</v>
      </c>
      <c r="T9" s="16">
        <f t="shared" si="1"/>
        <v>0</v>
      </c>
      <c r="U9" s="16">
        <f t="shared" si="2"/>
        <v>0</v>
      </c>
      <c r="V9" s="16">
        <f t="shared" si="3"/>
        <v>0</v>
      </c>
      <c r="W9" s="16">
        <f t="shared" si="4"/>
        <v>0</v>
      </c>
      <c r="X9" s="16">
        <f t="shared" si="38"/>
        <v>0</v>
      </c>
      <c r="Y9" s="16">
        <f t="shared" si="39"/>
        <v>8</v>
      </c>
      <c r="Z9" s="69" t="str">
        <f t="shared" si="40"/>
        <v/>
      </c>
      <c r="AA9" s="4">
        <f t="shared" si="41"/>
        <v>46450</v>
      </c>
      <c r="AB9" s="8"/>
      <c r="AC9" s="16">
        <f t="shared" si="42"/>
        <v>0</v>
      </c>
      <c r="AD9" s="16">
        <f t="shared" si="43"/>
        <v>0</v>
      </c>
      <c r="AE9" s="16">
        <f t="shared" si="44"/>
        <v>0</v>
      </c>
      <c r="AF9" s="16">
        <f t="shared" si="45"/>
        <v>0</v>
      </c>
      <c r="AG9" s="16">
        <f t="shared" si="46"/>
        <v>0</v>
      </c>
      <c r="AH9" s="16">
        <f t="shared" si="47"/>
        <v>0</v>
      </c>
      <c r="AI9" s="16">
        <f t="shared" si="48"/>
        <v>0</v>
      </c>
      <c r="AJ9" s="16">
        <f t="shared" si="49"/>
        <v>0</v>
      </c>
      <c r="AK9" s="16">
        <f t="shared" si="50"/>
        <v>8</v>
      </c>
      <c r="AL9" s="69" t="str">
        <f t="shared" si="51"/>
        <v/>
      </c>
      <c r="AM9" s="4">
        <f t="shared" si="52"/>
        <v>46481</v>
      </c>
      <c r="AN9" s="8"/>
      <c r="AO9" s="16">
        <f t="shared" si="53"/>
        <v>0</v>
      </c>
      <c r="AP9" s="16">
        <f t="shared" si="54"/>
        <v>0</v>
      </c>
      <c r="AQ9" s="16">
        <f t="shared" si="55"/>
        <v>0</v>
      </c>
      <c r="AR9" s="16">
        <f t="shared" si="56"/>
        <v>0</v>
      </c>
      <c r="AS9" s="16">
        <f t="shared" si="57"/>
        <v>0</v>
      </c>
      <c r="AT9" s="16">
        <f t="shared" si="58"/>
        <v>0</v>
      </c>
      <c r="AU9" s="16">
        <f t="shared" si="59"/>
        <v>0</v>
      </c>
      <c r="AV9" s="16">
        <f t="shared" si="60"/>
        <v>0</v>
      </c>
      <c r="AW9" s="16">
        <f t="shared" si="9"/>
        <v>0</v>
      </c>
      <c r="AX9" s="69" t="str">
        <f t="shared" si="61"/>
        <v/>
      </c>
      <c r="AY9" s="4">
        <f t="shared" si="62"/>
        <v>46511</v>
      </c>
      <c r="AZ9" s="8"/>
      <c r="BA9" s="16">
        <f t="shared" si="63"/>
        <v>0</v>
      </c>
      <c r="BB9" s="16">
        <f t="shared" si="64"/>
        <v>0</v>
      </c>
      <c r="BC9" s="16">
        <f t="shared" si="65"/>
        <v>0</v>
      </c>
      <c r="BD9" s="16">
        <f t="shared" si="66"/>
        <v>0</v>
      </c>
      <c r="BE9" s="16">
        <f t="shared" si="67"/>
        <v>0</v>
      </c>
      <c r="BF9" s="16">
        <f t="shared" si="68"/>
        <v>0</v>
      </c>
      <c r="BG9" s="16">
        <f t="shared" si="69"/>
        <v>0</v>
      </c>
      <c r="BH9" s="16">
        <f t="shared" si="70"/>
        <v>0</v>
      </c>
      <c r="BI9" s="16">
        <f t="shared" si="71"/>
        <v>8</v>
      </c>
      <c r="BJ9" s="69" t="str">
        <f t="shared" si="72"/>
        <v/>
      </c>
      <c r="BK9" s="4">
        <f t="shared" si="73"/>
        <v>46542</v>
      </c>
      <c r="BL9" s="8"/>
      <c r="BM9" s="16">
        <f t="shared" si="74"/>
        <v>0</v>
      </c>
      <c r="BN9" s="16">
        <f t="shared" si="75"/>
        <v>0</v>
      </c>
      <c r="BO9" s="16">
        <f t="shared" si="76"/>
        <v>0</v>
      </c>
      <c r="BP9" s="16">
        <f t="shared" si="77"/>
        <v>0</v>
      </c>
      <c r="BQ9" s="16">
        <f t="shared" si="78"/>
        <v>0</v>
      </c>
      <c r="BR9" s="16">
        <f t="shared" si="79"/>
        <v>0</v>
      </c>
      <c r="BS9" s="16">
        <f t="shared" si="80"/>
        <v>0</v>
      </c>
      <c r="BT9" s="16">
        <f t="shared" si="81"/>
        <v>0</v>
      </c>
      <c r="BU9" s="16">
        <f t="shared" si="82"/>
        <v>4</v>
      </c>
      <c r="BV9" s="69" t="str">
        <f t="shared" si="83"/>
        <v/>
      </c>
      <c r="BW9" s="4">
        <f t="shared" si="84"/>
        <v>46572</v>
      </c>
      <c r="BX9" s="8"/>
      <c r="BY9" s="16">
        <f t="shared" si="85"/>
        <v>0</v>
      </c>
      <c r="BZ9" s="16">
        <f t="shared" si="86"/>
        <v>0</v>
      </c>
      <c r="CA9" s="16">
        <f t="shared" si="87"/>
        <v>0</v>
      </c>
      <c r="CB9" s="16">
        <f t="shared" si="88"/>
        <v>0</v>
      </c>
      <c r="CC9" s="16">
        <f t="shared" si="89"/>
        <v>0</v>
      </c>
      <c r="CD9" s="16">
        <f t="shared" si="90"/>
        <v>0</v>
      </c>
      <c r="CE9" s="16">
        <f t="shared" si="91"/>
        <v>0</v>
      </c>
      <c r="CF9" s="16">
        <f t="shared" si="92"/>
        <v>0</v>
      </c>
      <c r="CG9" s="16">
        <f t="shared" si="93"/>
        <v>0</v>
      </c>
      <c r="CH9" s="69">
        <f t="shared" si="94"/>
        <v>31</v>
      </c>
      <c r="CI9" s="4">
        <f t="shared" si="95"/>
        <v>46603</v>
      </c>
      <c r="CJ9" s="8"/>
      <c r="CK9" s="16">
        <f t="shared" si="96"/>
        <v>0</v>
      </c>
      <c r="CL9" s="16">
        <f t="shared" si="97"/>
        <v>0</v>
      </c>
      <c r="CM9" s="16">
        <f t="shared" si="98"/>
        <v>0</v>
      </c>
      <c r="CN9" s="16">
        <f t="shared" si="99"/>
        <v>0</v>
      </c>
      <c r="CO9" s="16">
        <f t="shared" si="100"/>
        <v>0</v>
      </c>
      <c r="CP9" s="16">
        <f t="shared" si="101"/>
        <v>0</v>
      </c>
      <c r="CQ9" s="16">
        <f t="shared" si="102"/>
        <v>0</v>
      </c>
      <c r="CR9" s="16">
        <f t="shared" si="103"/>
        <v>0</v>
      </c>
      <c r="CS9" s="16">
        <f t="shared" si="104"/>
        <v>8</v>
      </c>
      <c r="CT9" s="69" t="str">
        <f t="shared" si="105"/>
        <v/>
      </c>
      <c r="CU9" s="4">
        <f t="shared" si="106"/>
        <v>46634</v>
      </c>
      <c r="CV9" s="8"/>
      <c r="CW9" s="16">
        <f t="shared" si="107"/>
        <v>0</v>
      </c>
      <c r="CX9" s="16">
        <f t="shared" si="108"/>
        <v>0</v>
      </c>
      <c r="CY9" s="16">
        <f t="shared" si="109"/>
        <v>0</v>
      </c>
      <c r="CZ9" s="16">
        <f t="shared" si="110"/>
        <v>0</v>
      </c>
      <c r="DA9" s="16">
        <f t="shared" si="111"/>
        <v>0</v>
      </c>
      <c r="DB9" s="16">
        <f t="shared" si="112"/>
        <v>0</v>
      </c>
      <c r="DC9" s="16">
        <f t="shared" si="113"/>
        <v>0</v>
      </c>
      <c r="DD9" s="16">
        <f t="shared" si="114"/>
        <v>0</v>
      </c>
      <c r="DE9" s="16">
        <f t="shared" si="115"/>
        <v>0</v>
      </c>
      <c r="DF9" s="69" t="str">
        <f t="shared" si="116"/>
        <v/>
      </c>
      <c r="DG9" s="4">
        <f t="shared" si="117"/>
        <v>46664</v>
      </c>
      <c r="DH9" s="8"/>
      <c r="DI9" s="16">
        <f t="shared" si="118"/>
        <v>0</v>
      </c>
      <c r="DJ9" s="16">
        <f t="shared" si="119"/>
        <v>0</v>
      </c>
      <c r="DK9" s="16">
        <f t="shared" si="120"/>
        <v>0</v>
      </c>
      <c r="DL9" s="16">
        <f t="shared" si="121"/>
        <v>0</v>
      </c>
      <c r="DM9" s="16">
        <f t="shared" si="122"/>
        <v>0</v>
      </c>
      <c r="DN9" s="16">
        <f t="shared" si="123"/>
        <v>0</v>
      </c>
      <c r="DO9" s="16">
        <f t="shared" si="124"/>
        <v>0</v>
      </c>
      <c r="DP9" s="16">
        <f t="shared" si="125"/>
        <v>0</v>
      </c>
      <c r="DQ9" s="16">
        <f t="shared" si="126"/>
        <v>7</v>
      </c>
      <c r="DR9" s="69" t="str">
        <f t="shared" si="127"/>
        <v/>
      </c>
      <c r="DS9" s="4">
        <f t="shared" si="128"/>
        <v>46695</v>
      </c>
      <c r="DT9" s="8"/>
      <c r="DU9" s="16">
        <f t="shared" si="129"/>
        <v>0</v>
      </c>
      <c r="DV9" s="16">
        <f t="shared" si="130"/>
        <v>0</v>
      </c>
      <c r="DW9" s="16">
        <f t="shared" si="131"/>
        <v>0</v>
      </c>
      <c r="DX9" s="16">
        <f t="shared" si="132"/>
        <v>0</v>
      </c>
      <c r="DY9" s="16">
        <f t="shared" si="133"/>
        <v>0</v>
      </c>
      <c r="DZ9" s="16">
        <f t="shared" si="134"/>
        <v>0</v>
      </c>
      <c r="EA9" s="16">
        <f t="shared" si="135"/>
        <v>0</v>
      </c>
      <c r="EB9" s="16">
        <f t="shared" si="136"/>
        <v>0</v>
      </c>
      <c r="EC9" s="16">
        <f t="shared" si="137"/>
        <v>8</v>
      </c>
      <c r="ED9" s="69" t="str">
        <f t="shared" si="138"/>
        <v/>
      </c>
      <c r="EE9" s="4">
        <f t="shared" si="139"/>
        <v>46725</v>
      </c>
      <c r="EF9" s="8"/>
      <c r="EG9" s="16">
        <f t="shared" si="140"/>
        <v>0</v>
      </c>
      <c r="EH9" s="16">
        <f t="shared" si="141"/>
        <v>0</v>
      </c>
      <c r="EI9" s="16">
        <f t="shared" si="142"/>
        <v>0</v>
      </c>
      <c r="EJ9" s="16">
        <f t="shared" si="143"/>
        <v>0</v>
      </c>
      <c r="EK9" s="16">
        <f t="shared" si="144"/>
        <v>0</v>
      </c>
      <c r="EL9" s="16">
        <f t="shared" si="145"/>
        <v>0</v>
      </c>
      <c r="EM9" s="16">
        <f t="shared" si="146"/>
        <v>0</v>
      </c>
      <c r="EN9" s="16">
        <f t="shared" si="147"/>
        <v>0</v>
      </c>
      <c r="EO9" s="16">
        <f t="shared" si="148"/>
        <v>0</v>
      </c>
      <c r="EP9" s="55"/>
    </row>
    <row r="10" spans="1:146" ht="21" customHeight="1" x14ac:dyDescent="0.2">
      <c r="A10" s="55"/>
      <c r="B10" s="69" t="str">
        <f t="shared" si="25"/>
        <v/>
      </c>
      <c r="C10" s="4">
        <f t="shared" si="26"/>
        <v>46392</v>
      </c>
      <c r="D10" s="66"/>
      <c r="E10" s="2">
        <f t="shared" si="149"/>
        <v>0</v>
      </c>
      <c r="F10" s="2">
        <f t="shared" si="150"/>
        <v>0</v>
      </c>
      <c r="G10" s="2">
        <f t="shared" si="151"/>
        <v>0</v>
      </c>
      <c r="H10" s="16">
        <f t="shared" si="27"/>
        <v>0</v>
      </c>
      <c r="I10" s="16">
        <f t="shared" si="28"/>
        <v>0</v>
      </c>
      <c r="J10" s="16">
        <f t="shared" si="29"/>
        <v>0</v>
      </c>
      <c r="K10" s="16">
        <f t="shared" si="30"/>
        <v>0</v>
      </c>
      <c r="L10" s="16">
        <f t="shared" si="31"/>
        <v>0</v>
      </c>
      <c r="M10" s="16">
        <f t="shared" si="32"/>
        <v>8</v>
      </c>
      <c r="N10" s="69" t="str">
        <f t="shared" si="33"/>
        <v/>
      </c>
      <c r="O10" s="4">
        <f t="shared" si="34"/>
        <v>46423</v>
      </c>
      <c r="P10" s="8"/>
      <c r="Q10" s="16">
        <f t="shared" si="35"/>
        <v>0</v>
      </c>
      <c r="R10" s="16">
        <f t="shared" si="36"/>
        <v>0</v>
      </c>
      <c r="S10" s="16">
        <f t="shared" si="37"/>
        <v>0</v>
      </c>
      <c r="T10" s="16">
        <f t="shared" si="1"/>
        <v>0</v>
      </c>
      <c r="U10" s="16">
        <f t="shared" si="2"/>
        <v>0</v>
      </c>
      <c r="V10" s="16">
        <f t="shared" si="3"/>
        <v>0</v>
      </c>
      <c r="W10" s="16">
        <f t="shared" si="4"/>
        <v>0</v>
      </c>
      <c r="X10" s="16">
        <f t="shared" si="38"/>
        <v>0</v>
      </c>
      <c r="Y10" s="16">
        <f t="shared" si="39"/>
        <v>4</v>
      </c>
      <c r="Z10" s="69" t="str">
        <f t="shared" si="40"/>
        <v/>
      </c>
      <c r="AA10" s="4">
        <f t="shared" si="41"/>
        <v>46451</v>
      </c>
      <c r="AB10" s="8"/>
      <c r="AC10" s="16">
        <f t="shared" si="42"/>
        <v>0</v>
      </c>
      <c r="AD10" s="16">
        <f t="shared" si="43"/>
        <v>0</v>
      </c>
      <c r="AE10" s="16">
        <f t="shared" si="44"/>
        <v>0</v>
      </c>
      <c r="AF10" s="16">
        <f t="shared" si="45"/>
        <v>0</v>
      </c>
      <c r="AG10" s="16">
        <f t="shared" si="46"/>
        <v>0</v>
      </c>
      <c r="AH10" s="16">
        <f t="shared" si="47"/>
        <v>0</v>
      </c>
      <c r="AI10" s="16">
        <f t="shared" si="48"/>
        <v>0</v>
      </c>
      <c r="AJ10" s="16">
        <f t="shared" si="49"/>
        <v>0</v>
      </c>
      <c r="AK10" s="16">
        <f t="shared" si="50"/>
        <v>4</v>
      </c>
      <c r="AL10" s="69" t="str">
        <f t="shared" si="51"/>
        <v/>
      </c>
      <c r="AM10" s="4">
        <f t="shared" si="52"/>
        <v>46482</v>
      </c>
      <c r="AN10" s="8"/>
      <c r="AO10" s="16">
        <f t="shared" si="53"/>
        <v>0</v>
      </c>
      <c r="AP10" s="16">
        <f t="shared" si="54"/>
        <v>0</v>
      </c>
      <c r="AQ10" s="16">
        <f t="shared" si="55"/>
        <v>0</v>
      </c>
      <c r="AR10" s="16">
        <f t="shared" si="56"/>
        <v>0</v>
      </c>
      <c r="AS10" s="16">
        <f t="shared" si="57"/>
        <v>0</v>
      </c>
      <c r="AT10" s="16">
        <f t="shared" si="58"/>
        <v>0</v>
      </c>
      <c r="AU10" s="16">
        <f t="shared" si="59"/>
        <v>0</v>
      </c>
      <c r="AV10" s="16">
        <f t="shared" si="60"/>
        <v>0</v>
      </c>
      <c r="AW10" s="16">
        <f t="shared" si="9"/>
        <v>7</v>
      </c>
      <c r="AX10" s="69">
        <f t="shared" si="61"/>
        <v>18</v>
      </c>
      <c r="AY10" s="4">
        <f t="shared" si="62"/>
        <v>46512</v>
      </c>
      <c r="AZ10" s="8"/>
      <c r="BA10" s="16">
        <f t="shared" si="63"/>
        <v>0</v>
      </c>
      <c r="BB10" s="16">
        <f t="shared" si="64"/>
        <v>0</v>
      </c>
      <c r="BC10" s="16">
        <f t="shared" si="65"/>
        <v>0</v>
      </c>
      <c r="BD10" s="16">
        <f t="shared" si="66"/>
        <v>0</v>
      </c>
      <c r="BE10" s="16">
        <f t="shared" si="67"/>
        <v>0</v>
      </c>
      <c r="BF10" s="16">
        <f t="shared" si="68"/>
        <v>0</v>
      </c>
      <c r="BG10" s="16">
        <f t="shared" si="69"/>
        <v>0</v>
      </c>
      <c r="BH10" s="16">
        <f t="shared" si="70"/>
        <v>0</v>
      </c>
      <c r="BI10" s="16">
        <f t="shared" si="71"/>
        <v>8</v>
      </c>
      <c r="BJ10" s="69" t="str">
        <f t="shared" si="72"/>
        <v/>
      </c>
      <c r="BK10" s="4">
        <f t="shared" si="73"/>
        <v>46543</v>
      </c>
      <c r="BL10" s="8"/>
      <c r="BM10" s="16">
        <f t="shared" si="74"/>
        <v>0</v>
      </c>
      <c r="BN10" s="16">
        <f t="shared" si="75"/>
        <v>0</v>
      </c>
      <c r="BO10" s="16">
        <f t="shared" si="76"/>
        <v>0</v>
      </c>
      <c r="BP10" s="16">
        <f t="shared" si="77"/>
        <v>0</v>
      </c>
      <c r="BQ10" s="16">
        <f t="shared" si="78"/>
        <v>0</v>
      </c>
      <c r="BR10" s="16">
        <f t="shared" si="79"/>
        <v>0</v>
      </c>
      <c r="BS10" s="16">
        <f t="shared" si="80"/>
        <v>0</v>
      </c>
      <c r="BT10" s="16">
        <f t="shared" si="81"/>
        <v>0</v>
      </c>
      <c r="BU10" s="16">
        <f t="shared" si="82"/>
        <v>0</v>
      </c>
      <c r="BV10" s="69" t="str">
        <f t="shared" si="83"/>
        <v/>
      </c>
      <c r="BW10" s="4">
        <f t="shared" si="84"/>
        <v>46573</v>
      </c>
      <c r="BX10" s="8"/>
      <c r="BY10" s="16">
        <f t="shared" si="85"/>
        <v>0</v>
      </c>
      <c r="BZ10" s="16">
        <f t="shared" si="86"/>
        <v>0</v>
      </c>
      <c r="CA10" s="16">
        <f t="shared" si="87"/>
        <v>0</v>
      </c>
      <c r="CB10" s="16">
        <f t="shared" si="88"/>
        <v>0</v>
      </c>
      <c r="CC10" s="16">
        <f t="shared" si="89"/>
        <v>0</v>
      </c>
      <c r="CD10" s="16">
        <f t="shared" si="90"/>
        <v>0</v>
      </c>
      <c r="CE10" s="16">
        <f t="shared" si="91"/>
        <v>0</v>
      </c>
      <c r="CF10" s="16">
        <f t="shared" si="92"/>
        <v>0</v>
      </c>
      <c r="CG10" s="16">
        <f t="shared" si="93"/>
        <v>7</v>
      </c>
      <c r="CH10" s="69" t="str">
        <f t="shared" si="94"/>
        <v/>
      </c>
      <c r="CI10" s="4">
        <f t="shared" si="95"/>
        <v>46604</v>
      </c>
      <c r="CJ10" s="8"/>
      <c r="CK10" s="16">
        <f t="shared" si="96"/>
        <v>0</v>
      </c>
      <c r="CL10" s="16">
        <f t="shared" si="97"/>
        <v>0</v>
      </c>
      <c r="CM10" s="16">
        <f t="shared" si="98"/>
        <v>0</v>
      </c>
      <c r="CN10" s="16">
        <f t="shared" si="99"/>
        <v>0</v>
      </c>
      <c r="CO10" s="16">
        <f t="shared" si="100"/>
        <v>0</v>
      </c>
      <c r="CP10" s="16">
        <f t="shared" si="101"/>
        <v>0</v>
      </c>
      <c r="CQ10" s="16">
        <f t="shared" si="102"/>
        <v>0</v>
      </c>
      <c r="CR10" s="16">
        <f t="shared" si="103"/>
        <v>0</v>
      </c>
      <c r="CS10" s="16">
        <f t="shared" si="104"/>
        <v>8</v>
      </c>
      <c r="CT10" s="69" t="str">
        <f t="shared" si="105"/>
        <v/>
      </c>
      <c r="CU10" s="4">
        <f t="shared" si="106"/>
        <v>46635</v>
      </c>
      <c r="CV10" s="8"/>
      <c r="CW10" s="16">
        <f t="shared" si="107"/>
        <v>0</v>
      </c>
      <c r="CX10" s="16">
        <f t="shared" si="108"/>
        <v>0</v>
      </c>
      <c r="CY10" s="16">
        <f t="shared" si="109"/>
        <v>0</v>
      </c>
      <c r="CZ10" s="16">
        <f t="shared" si="110"/>
        <v>0</v>
      </c>
      <c r="DA10" s="16">
        <f t="shared" si="111"/>
        <v>0</v>
      </c>
      <c r="DB10" s="16">
        <f t="shared" si="112"/>
        <v>0</v>
      </c>
      <c r="DC10" s="16">
        <f t="shared" si="113"/>
        <v>0</v>
      </c>
      <c r="DD10" s="16">
        <f t="shared" si="114"/>
        <v>0</v>
      </c>
      <c r="DE10" s="16">
        <f t="shared" si="115"/>
        <v>0</v>
      </c>
      <c r="DF10" s="69" t="str">
        <f t="shared" si="116"/>
        <v/>
      </c>
      <c r="DG10" s="4">
        <f t="shared" si="117"/>
        <v>46665</v>
      </c>
      <c r="DH10" s="8"/>
      <c r="DI10" s="16">
        <f t="shared" si="118"/>
        <v>0</v>
      </c>
      <c r="DJ10" s="16">
        <f t="shared" si="119"/>
        <v>0</v>
      </c>
      <c r="DK10" s="16">
        <f t="shared" si="120"/>
        <v>0</v>
      </c>
      <c r="DL10" s="16">
        <f t="shared" si="121"/>
        <v>0</v>
      </c>
      <c r="DM10" s="16">
        <f t="shared" si="122"/>
        <v>0</v>
      </c>
      <c r="DN10" s="16">
        <f t="shared" si="123"/>
        <v>0</v>
      </c>
      <c r="DO10" s="16">
        <f t="shared" si="124"/>
        <v>0</v>
      </c>
      <c r="DP10" s="16">
        <f t="shared" si="125"/>
        <v>0</v>
      </c>
      <c r="DQ10" s="16">
        <f t="shared" si="126"/>
        <v>8</v>
      </c>
      <c r="DR10" s="69" t="str">
        <f t="shared" si="127"/>
        <v/>
      </c>
      <c r="DS10" s="4">
        <f t="shared" si="128"/>
        <v>46696</v>
      </c>
      <c r="DT10" s="8"/>
      <c r="DU10" s="16">
        <f t="shared" si="129"/>
        <v>0</v>
      </c>
      <c r="DV10" s="16">
        <f t="shared" si="130"/>
        <v>0</v>
      </c>
      <c r="DW10" s="16">
        <f t="shared" si="131"/>
        <v>0</v>
      </c>
      <c r="DX10" s="16">
        <f t="shared" si="132"/>
        <v>0</v>
      </c>
      <c r="DY10" s="16">
        <f t="shared" si="133"/>
        <v>0</v>
      </c>
      <c r="DZ10" s="16">
        <f t="shared" si="134"/>
        <v>0</v>
      </c>
      <c r="EA10" s="16">
        <f t="shared" si="135"/>
        <v>0</v>
      </c>
      <c r="EB10" s="16">
        <f t="shared" si="136"/>
        <v>0</v>
      </c>
      <c r="EC10" s="16">
        <f t="shared" si="137"/>
        <v>4</v>
      </c>
      <c r="ED10" s="69" t="str">
        <f t="shared" si="138"/>
        <v/>
      </c>
      <c r="EE10" s="4">
        <f t="shared" si="139"/>
        <v>46726</v>
      </c>
      <c r="EF10" s="8"/>
      <c r="EG10" s="16">
        <f t="shared" si="140"/>
        <v>0</v>
      </c>
      <c r="EH10" s="16">
        <f t="shared" si="141"/>
        <v>0</v>
      </c>
      <c r="EI10" s="16">
        <f t="shared" si="142"/>
        <v>0</v>
      </c>
      <c r="EJ10" s="16">
        <f t="shared" si="143"/>
        <v>0</v>
      </c>
      <c r="EK10" s="16">
        <f t="shared" si="144"/>
        <v>0</v>
      </c>
      <c r="EL10" s="16">
        <f t="shared" si="145"/>
        <v>0</v>
      </c>
      <c r="EM10" s="16">
        <f t="shared" si="146"/>
        <v>0</v>
      </c>
      <c r="EN10" s="16">
        <f t="shared" si="147"/>
        <v>0</v>
      </c>
      <c r="EO10" s="16">
        <f t="shared" si="148"/>
        <v>0</v>
      </c>
      <c r="EP10" s="55"/>
    </row>
    <row r="11" spans="1:146" ht="21" customHeight="1" x14ac:dyDescent="0.2">
      <c r="A11" s="55"/>
      <c r="B11" s="69">
        <f t="shared" si="25"/>
        <v>1</v>
      </c>
      <c r="C11" s="4">
        <f t="shared" si="26"/>
        <v>46393</v>
      </c>
      <c r="D11" s="66"/>
      <c r="E11" s="2">
        <f t="shared" si="149"/>
        <v>0</v>
      </c>
      <c r="F11" s="2">
        <f t="shared" si="150"/>
        <v>0</v>
      </c>
      <c r="G11" s="2">
        <f t="shared" si="151"/>
        <v>0</v>
      </c>
      <c r="H11" s="16">
        <f t="shared" si="27"/>
        <v>0</v>
      </c>
      <c r="I11" s="16">
        <f t="shared" si="28"/>
        <v>0</v>
      </c>
      <c r="J11" s="16">
        <f t="shared" si="29"/>
        <v>0</v>
      </c>
      <c r="K11" s="16">
        <f t="shared" si="30"/>
        <v>0</v>
      </c>
      <c r="L11" s="16">
        <f t="shared" si="31"/>
        <v>0</v>
      </c>
      <c r="M11" s="16">
        <f t="shared" si="32"/>
        <v>8</v>
      </c>
      <c r="N11" s="69" t="str">
        <f t="shared" si="33"/>
        <v/>
      </c>
      <c r="O11" s="4">
        <f t="shared" si="34"/>
        <v>46424</v>
      </c>
      <c r="P11" s="8"/>
      <c r="Q11" s="16">
        <f t="shared" si="35"/>
        <v>0</v>
      </c>
      <c r="R11" s="16">
        <f t="shared" si="36"/>
        <v>0</v>
      </c>
      <c r="S11" s="16">
        <f t="shared" si="37"/>
        <v>0</v>
      </c>
      <c r="T11" s="16">
        <f t="shared" si="1"/>
        <v>0</v>
      </c>
      <c r="U11" s="16">
        <f t="shared" si="2"/>
        <v>0</v>
      </c>
      <c r="V11" s="16">
        <f t="shared" si="3"/>
        <v>0</v>
      </c>
      <c r="W11" s="16">
        <f t="shared" si="4"/>
        <v>0</v>
      </c>
      <c r="X11" s="16">
        <f t="shared" si="38"/>
        <v>0</v>
      </c>
      <c r="Y11" s="16">
        <f t="shared" si="39"/>
        <v>0</v>
      </c>
      <c r="Z11" s="69" t="str">
        <f t="shared" si="40"/>
        <v/>
      </c>
      <c r="AA11" s="4">
        <f t="shared" si="41"/>
        <v>46452</v>
      </c>
      <c r="AB11" s="8"/>
      <c r="AC11" s="16">
        <f t="shared" si="42"/>
        <v>0</v>
      </c>
      <c r="AD11" s="16">
        <f t="shared" si="43"/>
        <v>0</v>
      </c>
      <c r="AE11" s="16">
        <f t="shared" si="44"/>
        <v>0</v>
      </c>
      <c r="AF11" s="16">
        <f t="shared" si="45"/>
        <v>0</v>
      </c>
      <c r="AG11" s="16">
        <f t="shared" si="46"/>
        <v>0</v>
      </c>
      <c r="AH11" s="16">
        <f t="shared" si="47"/>
        <v>0</v>
      </c>
      <c r="AI11" s="16">
        <f t="shared" si="48"/>
        <v>0</v>
      </c>
      <c r="AJ11" s="16">
        <f t="shared" si="49"/>
        <v>0</v>
      </c>
      <c r="AK11" s="16">
        <f t="shared" si="50"/>
        <v>0</v>
      </c>
      <c r="AL11" s="69" t="str">
        <f t="shared" si="51"/>
        <v/>
      </c>
      <c r="AM11" s="4">
        <f t="shared" si="52"/>
        <v>46483</v>
      </c>
      <c r="AN11" s="8"/>
      <c r="AO11" s="16">
        <f t="shared" si="53"/>
        <v>0</v>
      </c>
      <c r="AP11" s="16">
        <f t="shared" si="54"/>
        <v>0</v>
      </c>
      <c r="AQ11" s="16">
        <f t="shared" si="55"/>
        <v>0</v>
      </c>
      <c r="AR11" s="16">
        <f t="shared" si="56"/>
        <v>0</v>
      </c>
      <c r="AS11" s="16">
        <f t="shared" si="57"/>
        <v>0</v>
      </c>
      <c r="AT11" s="16">
        <f t="shared" si="58"/>
        <v>0</v>
      </c>
      <c r="AU11" s="16">
        <f t="shared" si="59"/>
        <v>0</v>
      </c>
      <c r="AV11" s="16">
        <f t="shared" si="60"/>
        <v>0</v>
      </c>
      <c r="AW11" s="16">
        <f t="shared" si="9"/>
        <v>8</v>
      </c>
      <c r="AX11" s="69" t="str">
        <f t="shared" si="61"/>
        <v/>
      </c>
      <c r="AY11" s="4">
        <f t="shared" si="62"/>
        <v>46513</v>
      </c>
      <c r="AZ11" s="8"/>
      <c r="BA11" s="16">
        <f t="shared" si="63"/>
        <v>0</v>
      </c>
      <c r="BB11" s="16">
        <f t="shared" si="64"/>
        <v>0</v>
      </c>
      <c r="BC11" s="16">
        <f t="shared" si="65"/>
        <v>0</v>
      </c>
      <c r="BD11" s="16">
        <f t="shared" si="66"/>
        <v>0</v>
      </c>
      <c r="BE11" s="16">
        <f t="shared" si="67"/>
        <v>0</v>
      </c>
      <c r="BF11" s="16">
        <f t="shared" si="68"/>
        <v>0</v>
      </c>
      <c r="BG11" s="16">
        <f t="shared" si="69"/>
        <v>0</v>
      </c>
      <c r="BH11" s="16">
        <f t="shared" si="70"/>
        <v>0</v>
      </c>
      <c r="BI11" s="16">
        <f t="shared" si="71"/>
        <v>8</v>
      </c>
      <c r="BJ11" s="69" t="str">
        <f t="shared" si="72"/>
        <v/>
      </c>
      <c r="BK11" s="4">
        <f t="shared" si="73"/>
        <v>46544</v>
      </c>
      <c r="BL11" s="8"/>
      <c r="BM11" s="16">
        <f t="shared" si="74"/>
        <v>0</v>
      </c>
      <c r="BN11" s="16">
        <f t="shared" si="75"/>
        <v>0</v>
      </c>
      <c r="BO11" s="16">
        <f t="shared" si="76"/>
        <v>0</v>
      </c>
      <c r="BP11" s="16">
        <f t="shared" si="77"/>
        <v>0</v>
      </c>
      <c r="BQ11" s="16">
        <f t="shared" si="78"/>
        <v>0</v>
      </c>
      <c r="BR11" s="16">
        <f t="shared" si="79"/>
        <v>0</v>
      </c>
      <c r="BS11" s="16">
        <f t="shared" si="80"/>
        <v>0</v>
      </c>
      <c r="BT11" s="16">
        <f t="shared" si="81"/>
        <v>0</v>
      </c>
      <c r="BU11" s="16">
        <f t="shared" si="82"/>
        <v>0</v>
      </c>
      <c r="BV11" s="69" t="str">
        <f t="shared" si="83"/>
        <v/>
      </c>
      <c r="BW11" s="4">
        <f t="shared" si="84"/>
        <v>46574</v>
      </c>
      <c r="BX11" s="8"/>
      <c r="BY11" s="16">
        <f t="shared" si="85"/>
        <v>0</v>
      </c>
      <c r="BZ11" s="16">
        <f t="shared" si="86"/>
        <v>0</v>
      </c>
      <c r="CA11" s="16">
        <f t="shared" si="87"/>
        <v>0</v>
      </c>
      <c r="CB11" s="16">
        <f t="shared" si="88"/>
        <v>0</v>
      </c>
      <c r="CC11" s="16">
        <f t="shared" si="89"/>
        <v>0</v>
      </c>
      <c r="CD11" s="16">
        <f t="shared" si="90"/>
        <v>0</v>
      </c>
      <c r="CE11" s="16">
        <f t="shared" si="91"/>
        <v>0</v>
      </c>
      <c r="CF11" s="16">
        <f t="shared" si="92"/>
        <v>0</v>
      </c>
      <c r="CG11" s="16">
        <f t="shared" si="93"/>
        <v>8</v>
      </c>
      <c r="CH11" s="69" t="str">
        <f t="shared" si="94"/>
        <v/>
      </c>
      <c r="CI11" s="4">
        <f t="shared" si="95"/>
        <v>46605</v>
      </c>
      <c r="CJ11" s="8"/>
      <c r="CK11" s="16">
        <f t="shared" si="96"/>
        <v>0</v>
      </c>
      <c r="CL11" s="16">
        <f t="shared" si="97"/>
        <v>0</v>
      </c>
      <c r="CM11" s="16">
        <f t="shared" si="98"/>
        <v>0</v>
      </c>
      <c r="CN11" s="16">
        <f t="shared" si="99"/>
        <v>0</v>
      </c>
      <c r="CO11" s="16">
        <f t="shared" si="100"/>
        <v>0</v>
      </c>
      <c r="CP11" s="16">
        <f t="shared" si="101"/>
        <v>0</v>
      </c>
      <c r="CQ11" s="16">
        <f t="shared" si="102"/>
        <v>0</v>
      </c>
      <c r="CR11" s="16">
        <f t="shared" si="103"/>
        <v>0</v>
      </c>
      <c r="CS11" s="16">
        <f t="shared" si="104"/>
        <v>4</v>
      </c>
      <c r="CT11" s="69" t="str">
        <f t="shared" si="105"/>
        <v/>
      </c>
      <c r="CU11" s="4">
        <f t="shared" si="106"/>
        <v>46636</v>
      </c>
      <c r="CV11" s="8"/>
      <c r="CW11" s="16">
        <f t="shared" si="107"/>
        <v>0</v>
      </c>
      <c r="CX11" s="16">
        <f t="shared" si="108"/>
        <v>0</v>
      </c>
      <c r="CY11" s="16">
        <f t="shared" si="109"/>
        <v>0</v>
      </c>
      <c r="CZ11" s="16">
        <f t="shared" si="110"/>
        <v>0</v>
      </c>
      <c r="DA11" s="16">
        <f t="shared" si="111"/>
        <v>0</v>
      </c>
      <c r="DB11" s="16">
        <f t="shared" si="112"/>
        <v>0</v>
      </c>
      <c r="DC11" s="16">
        <f t="shared" si="113"/>
        <v>0</v>
      </c>
      <c r="DD11" s="16">
        <f t="shared" si="114"/>
        <v>0</v>
      </c>
      <c r="DE11" s="16">
        <f t="shared" si="115"/>
        <v>7</v>
      </c>
      <c r="DF11" s="69">
        <f t="shared" si="116"/>
        <v>40</v>
      </c>
      <c r="DG11" s="4">
        <f t="shared" si="117"/>
        <v>46666</v>
      </c>
      <c r="DH11" s="8"/>
      <c r="DI11" s="16">
        <f t="shared" si="118"/>
        <v>0</v>
      </c>
      <c r="DJ11" s="16">
        <f t="shared" si="119"/>
        <v>0</v>
      </c>
      <c r="DK11" s="16">
        <f t="shared" si="120"/>
        <v>0</v>
      </c>
      <c r="DL11" s="16">
        <f t="shared" si="121"/>
        <v>0</v>
      </c>
      <c r="DM11" s="16">
        <f t="shared" si="122"/>
        <v>0</v>
      </c>
      <c r="DN11" s="16">
        <f t="shared" si="123"/>
        <v>0</v>
      </c>
      <c r="DO11" s="16">
        <f t="shared" si="124"/>
        <v>0</v>
      </c>
      <c r="DP11" s="16">
        <f t="shared" si="125"/>
        <v>0</v>
      </c>
      <c r="DQ11" s="16">
        <f t="shared" si="126"/>
        <v>8</v>
      </c>
      <c r="DR11" s="69" t="str">
        <f t="shared" si="127"/>
        <v/>
      </c>
      <c r="DS11" s="4">
        <f t="shared" si="128"/>
        <v>46697</v>
      </c>
      <c r="DT11" s="8"/>
      <c r="DU11" s="16">
        <f t="shared" si="129"/>
        <v>0</v>
      </c>
      <c r="DV11" s="16">
        <f t="shared" si="130"/>
        <v>0</v>
      </c>
      <c r="DW11" s="16">
        <f t="shared" si="131"/>
        <v>0</v>
      </c>
      <c r="DX11" s="16">
        <f t="shared" si="132"/>
        <v>0</v>
      </c>
      <c r="DY11" s="16">
        <f t="shared" si="133"/>
        <v>0</v>
      </c>
      <c r="DZ11" s="16">
        <f t="shared" si="134"/>
        <v>0</v>
      </c>
      <c r="EA11" s="16">
        <f t="shared" si="135"/>
        <v>0</v>
      </c>
      <c r="EB11" s="16">
        <f t="shared" si="136"/>
        <v>0</v>
      </c>
      <c r="EC11" s="16">
        <f t="shared" si="137"/>
        <v>0</v>
      </c>
      <c r="ED11" s="69" t="str">
        <f t="shared" si="138"/>
        <v/>
      </c>
      <c r="EE11" s="4">
        <f t="shared" si="139"/>
        <v>46727</v>
      </c>
      <c r="EF11" s="8"/>
      <c r="EG11" s="16">
        <f t="shared" si="140"/>
        <v>0</v>
      </c>
      <c r="EH11" s="16">
        <f t="shared" si="141"/>
        <v>0</v>
      </c>
      <c r="EI11" s="16">
        <f t="shared" si="142"/>
        <v>0</v>
      </c>
      <c r="EJ11" s="16">
        <f t="shared" si="143"/>
        <v>0</v>
      </c>
      <c r="EK11" s="16">
        <f t="shared" si="144"/>
        <v>0</v>
      </c>
      <c r="EL11" s="16">
        <f t="shared" si="145"/>
        <v>0</v>
      </c>
      <c r="EM11" s="16">
        <f t="shared" si="146"/>
        <v>0</v>
      </c>
      <c r="EN11" s="16">
        <f t="shared" si="147"/>
        <v>0</v>
      </c>
      <c r="EO11" s="16">
        <f t="shared" si="148"/>
        <v>7</v>
      </c>
      <c r="EP11" s="55"/>
    </row>
    <row r="12" spans="1:146" ht="21" customHeight="1" x14ac:dyDescent="0.2">
      <c r="A12" s="55"/>
      <c r="B12" s="69" t="str">
        <f t="shared" si="25"/>
        <v/>
      </c>
      <c r="C12" s="4">
        <f t="shared" si="26"/>
        <v>46394</v>
      </c>
      <c r="D12" s="66"/>
      <c r="E12" s="2">
        <f t="shared" si="149"/>
        <v>0</v>
      </c>
      <c r="F12" s="2">
        <f t="shared" si="150"/>
        <v>0</v>
      </c>
      <c r="G12" s="2">
        <f t="shared" si="151"/>
        <v>0</v>
      </c>
      <c r="H12" s="16">
        <f t="shared" si="27"/>
        <v>0</v>
      </c>
      <c r="I12" s="16">
        <f t="shared" si="28"/>
        <v>0</v>
      </c>
      <c r="J12" s="16">
        <f t="shared" si="29"/>
        <v>0</v>
      </c>
      <c r="K12" s="16">
        <f t="shared" si="30"/>
        <v>0</v>
      </c>
      <c r="L12" s="16">
        <f t="shared" si="31"/>
        <v>0</v>
      </c>
      <c r="M12" s="16">
        <f t="shared" si="32"/>
        <v>8</v>
      </c>
      <c r="N12" s="69" t="str">
        <f t="shared" si="33"/>
        <v/>
      </c>
      <c r="O12" s="4">
        <f t="shared" si="34"/>
        <v>46425</v>
      </c>
      <c r="P12" s="8"/>
      <c r="Q12" s="16">
        <f t="shared" si="35"/>
        <v>0</v>
      </c>
      <c r="R12" s="16">
        <f t="shared" si="36"/>
        <v>0</v>
      </c>
      <c r="S12" s="16">
        <f t="shared" si="37"/>
        <v>0</v>
      </c>
      <c r="T12" s="16">
        <f t="shared" si="1"/>
        <v>0</v>
      </c>
      <c r="U12" s="16">
        <f t="shared" si="2"/>
        <v>0</v>
      </c>
      <c r="V12" s="16">
        <f t="shared" si="3"/>
        <v>0</v>
      </c>
      <c r="W12" s="16">
        <f t="shared" si="4"/>
        <v>0</v>
      </c>
      <c r="X12" s="16">
        <f t="shared" si="38"/>
        <v>0</v>
      </c>
      <c r="Y12" s="16">
        <f t="shared" si="39"/>
        <v>0</v>
      </c>
      <c r="Z12" s="69" t="str">
        <f t="shared" si="40"/>
        <v/>
      </c>
      <c r="AA12" s="4">
        <f t="shared" si="41"/>
        <v>46453</v>
      </c>
      <c r="AB12" s="8"/>
      <c r="AC12" s="16">
        <f t="shared" si="42"/>
        <v>0</v>
      </c>
      <c r="AD12" s="16">
        <f t="shared" si="43"/>
        <v>0</v>
      </c>
      <c r="AE12" s="16">
        <f t="shared" si="44"/>
        <v>0</v>
      </c>
      <c r="AF12" s="16">
        <f t="shared" si="45"/>
        <v>0</v>
      </c>
      <c r="AG12" s="16">
        <f t="shared" si="46"/>
        <v>0</v>
      </c>
      <c r="AH12" s="16">
        <f t="shared" si="47"/>
        <v>0</v>
      </c>
      <c r="AI12" s="16">
        <f t="shared" si="48"/>
        <v>0</v>
      </c>
      <c r="AJ12" s="16">
        <f t="shared" si="49"/>
        <v>0</v>
      </c>
      <c r="AK12" s="16">
        <f t="shared" si="50"/>
        <v>0</v>
      </c>
      <c r="AL12" s="69">
        <f t="shared" si="51"/>
        <v>14</v>
      </c>
      <c r="AM12" s="4">
        <f t="shared" si="52"/>
        <v>46484</v>
      </c>
      <c r="AN12" s="8"/>
      <c r="AO12" s="16">
        <f t="shared" si="53"/>
        <v>0</v>
      </c>
      <c r="AP12" s="16">
        <f t="shared" si="54"/>
        <v>0</v>
      </c>
      <c r="AQ12" s="16">
        <f t="shared" si="55"/>
        <v>0</v>
      </c>
      <c r="AR12" s="16">
        <f t="shared" si="56"/>
        <v>0</v>
      </c>
      <c r="AS12" s="16">
        <f t="shared" si="57"/>
        <v>0</v>
      </c>
      <c r="AT12" s="16">
        <f t="shared" si="58"/>
        <v>0</v>
      </c>
      <c r="AU12" s="16">
        <f t="shared" si="59"/>
        <v>0</v>
      </c>
      <c r="AV12" s="16">
        <f t="shared" si="60"/>
        <v>0</v>
      </c>
      <c r="AW12" s="16">
        <f t="shared" si="9"/>
        <v>8</v>
      </c>
      <c r="AX12" s="69" t="str">
        <f t="shared" si="61"/>
        <v/>
      </c>
      <c r="AY12" s="4">
        <f t="shared" si="62"/>
        <v>46514</v>
      </c>
      <c r="AZ12" s="8"/>
      <c r="BA12" s="16">
        <f t="shared" si="63"/>
        <v>0</v>
      </c>
      <c r="BB12" s="16">
        <f t="shared" si="64"/>
        <v>0</v>
      </c>
      <c r="BC12" s="16">
        <f t="shared" si="65"/>
        <v>0</v>
      </c>
      <c r="BD12" s="16">
        <f t="shared" si="66"/>
        <v>0</v>
      </c>
      <c r="BE12" s="16">
        <f t="shared" si="67"/>
        <v>0</v>
      </c>
      <c r="BF12" s="16">
        <f t="shared" si="68"/>
        <v>0</v>
      </c>
      <c r="BG12" s="16">
        <f t="shared" si="69"/>
        <v>0</v>
      </c>
      <c r="BH12" s="16">
        <f t="shared" si="70"/>
        <v>0</v>
      </c>
      <c r="BI12" s="16">
        <f t="shared" si="71"/>
        <v>4</v>
      </c>
      <c r="BJ12" s="69" t="str">
        <f t="shared" si="72"/>
        <v/>
      </c>
      <c r="BK12" s="4">
        <f t="shared" si="73"/>
        <v>46545</v>
      </c>
      <c r="BL12" s="8"/>
      <c r="BM12" s="16">
        <f t="shared" si="74"/>
        <v>0</v>
      </c>
      <c r="BN12" s="16">
        <f t="shared" si="75"/>
        <v>0</v>
      </c>
      <c r="BO12" s="16">
        <f t="shared" si="76"/>
        <v>0</v>
      </c>
      <c r="BP12" s="16">
        <f t="shared" si="77"/>
        <v>0</v>
      </c>
      <c r="BQ12" s="16">
        <f t="shared" si="78"/>
        <v>0</v>
      </c>
      <c r="BR12" s="16">
        <f t="shared" si="79"/>
        <v>0</v>
      </c>
      <c r="BS12" s="16">
        <f t="shared" si="80"/>
        <v>0</v>
      </c>
      <c r="BT12" s="16">
        <f t="shared" si="81"/>
        <v>0</v>
      </c>
      <c r="BU12" s="16">
        <f t="shared" si="82"/>
        <v>7</v>
      </c>
      <c r="BV12" s="69">
        <f t="shared" si="83"/>
        <v>27</v>
      </c>
      <c r="BW12" s="4">
        <f t="shared" si="84"/>
        <v>46575</v>
      </c>
      <c r="BX12" s="8"/>
      <c r="BY12" s="16">
        <f t="shared" si="85"/>
        <v>0</v>
      </c>
      <c r="BZ12" s="16">
        <f t="shared" si="86"/>
        <v>0</v>
      </c>
      <c r="CA12" s="16">
        <f t="shared" si="87"/>
        <v>0</v>
      </c>
      <c r="CB12" s="16">
        <f t="shared" si="88"/>
        <v>0</v>
      </c>
      <c r="CC12" s="16">
        <f t="shared" si="89"/>
        <v>0</v>
      </c>
      <c r="CD12" s="16">
        <f t="shared" si="90"/>
        <v>0</v>
      </c>
      <c r="CE12" s="16">
        <f t="shared" si="91"/>
        <v>0</v>
      </c>
      <c r="CF12" s="16">
        <f t="shared" si="92"/>
        <v>0</v>
      </c>
      <c r="CG12" s="16">
        <f t="shared" si="93"/>
        <v>8</v>
      </c>
      <c r="CH12" s="69" t="str">
        <f t="shared" si="94"/>
        <v/>
      </c>
      <c r="CI12" s="4">
        <f t="shared" si="95"/>
        <v>46606</v>
      </c>
      <c r="CJ12" s="8"/>
      <c r="CK12" s="16">
        <f t="shared" si="96"/>
        <v>0</v>
      </c>
      <c r="CL12" s="16">
        <f t="shared" si="97"/>
        <v>0</v>
      </c>
      <c r="CM12" s="16">
        <f t="shared" si="98"/>
        <v>0</v>
      </c>
      <c r="CN12" s="16">
        <f t="shared" si="99"/>
        <v>0</v>
      </c>
      <c r="CO12" s="16">
        <f t="shared" si="100"/>
        <v>0</v>
      </c>
      <c r="CP12" s="16">
        <f t="shared" si="101"/>
        <v>0</v>
      </c>
      <c r="CQ12" s="16">
        <f t="shared" si="102"/>
        <v>0</v>
      </c>
      <c r="CR12" s="16">
        <f t="shared" si="103"/>
        <v>0</v>
      </c>
      <c r="CS12" s="16">
        <f t="shared" si="104"/>
        <v>0</v>
      </c>
      <c r="CT12" s="69" t="str">
        <f t="shared" si="105"/>
        <v/>
      </c>
      <c r="CU12" s="4">
        <f t="shared" si="106"/>
        <v>46637</v>
      </c>
      <c r="CV12" s="8"/>
      <c r="CW12" s="16">
        <f t="shared" si="107"/>
        <v>0</v>
      </c>
      <c r="CX12" s="16">
        <f t="shared" si="108"/>
        <v>0</v>
      </c>
      <c r="CY12" s="16">
        <f t="shared" si="109"/>
        <v>0</v>
      </c>
      <c r="CZ12" s="16">
        <f t="shared" si="110"/>
        <v>0</v>
      </c>
      <c r="DA12" s="16">
        <f t="shared" si="111"/>
        <v>0</v>
      </c>
      <c r="DB12" s="16">
        <f t="shared" si="112"/>
        <v>0</v>
      </c>
      <c r="DC12" s="16">
        <f t="shared" si="113"/>
        <v>0</v>
      </c>
      <c r="DD12" s="16">
        <f t="shared" si="114"/>
        <v>0</v>
      </c>
      <c r="DE12" s="16">
        <f t="shared" si="115"/>
        <v>8</v>
      </c>
      <c r="DF12" s="69" t="str">
        <f t="shared" si="116"/>
        <v/>
      </c>
      <c r="DG12" s="4">
        <f t="shared" si="117"/>
        <v>46667</v>
      </c>
      <c r="DH12" s="8"/>
      <c r="DI12" s="16">
        <f t="shared" si="118"/>
        <v>0</v>
      </c>
      <c r="DJ12" s="16">
        <f t="shared" si="119"/>
        <v>0</v>
      </c>
      <c r="DK12" s="16">
        <f t="shared" si="120"/>
        <v>0</v>
      </c>
      <c r="DL12" s="16">
        <f t="shared" si="121"/>
        <v>0</v>
      </c>
      <c r="DM12" s="16">
        <f t="shared" si="122"/>
        <v>0</v>
      </c>
      <c r="DN12" s="16">
        <f t="shared" si="123"/>
        <v>0</v>
      </c>
      <c r="DO12" s="16">
        <f t="shared" si="124"/>
        <v>0</v>
      </c>
      <c r="DP12" s="16">
        <f t="shared" si="125"/>
        <v>0</v>
      </c>
      <c r="DQ12" s="16">
        <f t="shared" si="126"/>
        <v>8</v>
      </c>
      <c r="DR12" s="69" t="str">
        <f t="shared" si="127"/>
        <v/>
      </c>
      <c r="DS12" s="4">
        <f t="shared" si="128"/>
        <v>46698</v>
      </c>
      <c r="DT12" s="8"/>
      <c r="DU12" s="16">
        <f t="shared" si="129"/>
        <v>0</v>
      </c>
      <c r="DV12" s="16">
        <f t="shared" si="130"/>
        <v>0</v>
      </c>
      <c r="DW12" s="16">
        <f t="shared" si="131"/>
        <v>0</v>
      </c>
      <c r="DX12" s="16">
        <f t="shared" si="132"/>
        <v>0</v>
      </c>
      <c r="DY12" s="16">
        <f t="shared" si="133"/>
        <v>0</v>
      </c>
      <c r="DZ12" s="16">
        <f t="shared" si="134"/>
        <v>0</v>
      </c>
      <c r="EA12" s="16">
        <f t="shared" si="135"/>
        <v>0</v>
      </c>
      <c r="EB12" s="16">
        <f t="shared" si="136"/>
        <v>0</v>
      </c>
      <c r="EC12" s="16">
        <f t="shared" si="137"/>
        <v>0</v>
      </c>
      <c r="ED12" s="69" t="str">
        <f t="shared" si="138"/>
        <v/>
      </c>
      <c r="EE12" s="4">
        <f t="shared" si="139"/>
        <v>46728</v>
      </c>
      <c r="EF12" s="8"/>
      <c r="EG12" s="16">
        <f t="shared" si="140"/>
        <v>0</v>
      </c>
      <c r="EH12" s="16">
        <f t="shared" si="141"/>
        <v>0</v>
      </c>
      <c r="EI12" s="16">
        <f t="shared" si="142"/>
        <v>0</v>
      </c>
      <c r="EJ12" s="16">
        <f t="shared" si="143"/>
        <v>0</v>
      </c>
      <c r="EK12" s="16">
        <f t="shared" si="144"/>
        <v>0</v>
      </c>
      <c r="EL12" s="16">
        <f t="shared" si="145"/>
        <v>0</v>
      </c>
      <c r="EM12" s="16">
        <f t="shared" si="146"/>
        <v>0</v>
      </c>
      <c r="EN12" s="16">
        <f t="shared" si="147"/>
        <v>0</v>
      </c>
      <c r="EO12" s="16">
        <f t="shared" si="148"/>
        <v>8</v>
      </c>
      <c r="EP12" s="55"/>
    </row>
    <row r="13" spans="1:146" ht="21" customHeight="1" x14ac:dyDescent="0.2">
      <c r="A13" s="55"/>
      <c r="B13" s="69" t="str">
        <f t="shared" si="25"/>
        <v/>
      </c>
      <c r="C13" s="4">
        <f t="shared" si="26"/>
        <v>46395</v>
      </c>
      <c r="D13" s="66"/>
      <c r="E13" s="2">
        <f t="shared" si="149"/>
        <v>0</v>
      </c>
      <c r="F13" s="2">
        <f t="shared" si="150"/>
        <v>0</v>
      </c>
      <c r="G13" s="2">
        <f t="shared" si="151"/>
        <v>0</v>
      </c>
      <c r="H13" s="16">
        <f t="shared" si="27"/>
        <v>0</v>
      </c>
      <c r="I13" s="16">
        <f t="shared" si="28"/>
        <v>0</v>
      </c>
      <c r="J13" s="16">
        <f t="shared" si="29"/>
        <v>0</v>
      </c>
      <c r="K13" s="16">
        <f t="shared" si="30"/>
        <v>0</v>
      </c>
      <c r="L13" s="16">
        <f t="shared" si="31"/>
        <v>0</v>
      </c>
      <c r="M13" s="16">
        <f t="shared" si="32"/>
        <v>4</v>
      </c>
      <c r="N13" s="69" t="str">
        <f t="shared" si="33"/>
        <v/>
      </c>
      <c r="O13" s="4">
        <f t="shared" si="34"/>
        <v>46426</v>
      </c>
      <c r="P13" s="8"/>
      <c r="Q13" s="16">
        <f t="shared" si="35"/>
        <v>0</v>
      </c>
      <c r="R13" s="16">
        <f t="shared" si="36"/>
        <v>0</v>
      </c>
      <c r="S13" s="16">
        <f t="shared" si="37"/>
        <v>0</v>
      </c>
      <c r="T13" s="16">
        <f t="shared" si="1"/>
        <v>0</v>
      </c>
      <c r="U13" s="16">
        <f t="shared" si="2"/>
        <v>0</v>
      </c>
      <c r="V13" s="16">
        <f t="shared" si="3"/>
        <v>0</v>
      </c>
      <c r="W13" s="16">
        <f t="shared" si="4"/>
        <v>0</v>
      </c>
      <c r="X13" s="16">
        <f t="shared" si="38"/>
        <v>0</v>
      </c>
      <c r="Y13" s="16">
        <f t="shared" si="39"/>
        <v>7</v>
      </c>
      <c r="Z13" s="69" t="str">
        <f t="shared" si="40"/>
        <v/>
      </c>
      <c r="AA13" s="4">
        <f t="shared" si="41"/>
        <v>46454</v>
      </c>
      <c r="AB13" s="8"/>
      <c r="AC13" s="16">
        <f t="shared" si="42"/>
        <v>0</v>
      </c>
      <c r="AD13" s="16">
        <f t="shared" si="43"/>
        <v>0</v>
      </c>
      <c r="AE13" s="16">
        <f t="shared" si="44"/>
        <v>0</v>
      </c>
      <c r="AF13" s="16">
        <f t="shared" si="45"/>
        <v>0</v>
      </c>
      <c r="AG13" s="16">
        <f t="shared" si="46"/>
        <v>0</v>
      </c>
      <c r="AH13" s="16">
        <f t="shared" si="47"/>
        <v>0</v>
      </c>
      <c r="AI13" s="16">
        <f t="shared" si="48"/>
        <v>0</v>
      </c>
      <c r="AJ13" s="16">
        <f t="shared" si="49"/>
        <v>0</v>
      </c>
      <c r="AK13" s="16">
        <f t="shared" si="50"/>
        <v>7</v>
      </c>
      <c r="AL13" s="69" t="str">
        <f t="shared" si="51"/>
        <v/>
      </c>
      <c r="AM13" s="4">
        <f t="shared" si="52"/>
        <v>46485</v>
      </c>
      <c r="AN13" s="8"/>
      <c r="AO13" s="16">
        <f t="shared" si="53"/>
        <v>0</v>
      </c>
      <c r="AP13" s="16">
        <f t="shared" si="54"/>
        <v>0</v>
      </c>
      <c r="AQ13" s="16">
        <f t="shared" si="55"/>
        <v>0</v>
      </c>
      <c r="AR13" s="16">
        <f t="shared" si="56"/>
        <v>0</v>
      </c>
      <c r="AS13" s="16">
        <f t="shared" si="57"/>
        <v>0</v>
      </c>
      <c r="AT13" s="16">
        <f t="shared" si="58"/>
        <v>0</v>
      </c>
      <c r="AU13" s="16">
        <f t="shared" si="59"/>
        <v>0</v>
      </c>
      <c r="AV13" s="16">
        <f t="shared" si="60"/>
        <v>0</v>
      </c>
      <c r="AW13" s="16">
        <f t="shared" si="9"/>
        <v>8</v>
      </c>
      <c r="AX13" s="69" t="str">
        <f t="shared" si="61"/>
        <v/>
      </c>
      <c r="AY13" s="4">
        <f t="shared" si="62"/>
        <v>46515</v>
      </c>
      <c r="AZ13" s="8"/>
      <c r="BA13" s="16">
        <f t="shared" si="63"/>
        <v>0</v>
      </c>
      <c r="BB13" s="16">
        <f t="shared" si="64"/>
        <v>0</v>
      </c>
      <c r="BC13" s="16">
        <f t="shared" si="65"/>
        <v>0</v>
      </c>
      <c r="BD13" s="16">
        <f t="shared" si="66"/>
        <v>0</v>
      </c>
      <c r="BE13" s="16">
        <f t="shared" si="67"/>
        <v>0</v>
      </c>
      <c r="BF13" s="16">
        <f t="shared" si="68"/>
        <v>0</v>
      </c>
      <c r="BG13" s="16">
        <f t="shared" si="69"/>
        <v>0</v>
      </c>
      <c r="BH13" s="16">
        <f t="shared" si="70"/>
        <v>0</v>
      </c>
      <c r="BI13" s="16">
        <f t="shared" si="71"/>
        <v>0</v>
      </c>
      <c r="BJ13" s="69" t="str">
        <f t="shared" si="72"/>
        <v/>
      </c>
      <c r="BK13" s="4">
        <f t="shared" si="73"/>
        <v>46546</v>
      </c>
      <c r="BL13" s="8"/>
      <c r="BM13" s="16">
        <f t="shared" si="74"/>
        <v>0</v>
      </c>
      <c r="BN13" s="16">
        <f t="shared" si="75"/>
        <v>0</v>
      </c>
      <c r="BO13" s="16">
        <f t="shared" si="76"/>
        <v>0</v>
      </c>
      <c r="BP13" s="16">
        <f t="shared" si="77"/>
        <v>0</v>
      </c>
      <c r="BQ13" s="16">
        <f t="shared" si="78"/>
        <v>0</v>
      </c>
      <c r="BR13" s="16">
        <f t="shared" si="79"/>
        <v>0</v>
      </c>
      <c r="BS13" s="16">
        <f t="shared" si="80"/>
        <v>0</v>
      </c>
      <c r="BT13" s="16">
        <f t="shared" si="81"/>
        <v>0</v>
      </c>
      <c r="BU13" s="16">
        <f t="shared" si="82"/>
        <v>8</v>
      </c>
      <c r="BV13" s="69" t="str">
        <f t="shared" si="83"/>
        <v/>
      </c>
      <c r="BW13" s="4">
        <f t="shared" si="84"/>
        <v>46576</v>
      </c>
      <c r="BX13" s="8"/>
      <c r="BY13" s="16">
        <f t="shared" si="85"/>
        <v>0</v>
      </c>
      <c r="BZ13" s="16">
        <f t="shared" si="86"/>
        <v>0</v>
      </c>
      <c r="CA13" s="16">
        <f t="shared" si="87"/>
        <v>0</v>
      </c>
      <c r="CB13" s="16">
        <f t="shared" si="88"/>
        <v>0</v>
      </c>
      <c r="CC13" s="16">
        <f t="shared" si="89"/>
        <v>0</v>
      </c>
      <c r="CD13" s="16">
        <f t="shared" si="90"/>
        <v>0</v>
      </c>
      <c r="CE13" s="16">
        <f t="shared" si="91"/>
        <v>0</v>
      </c>
      <c r="CF13" s="16">
        <f t="shared" si="92"/>
        <v>0</v>
      </c>
      <c r="CG13" s="16">
        <f t="shared" si="93"/>
        <v>8</v>
      </c>
      <c r="CH13" s="69" t="str">
        <f t="shared" si="94"/>
        <v/>
      </c>
      <c r="CI13" s="4">
        <f t="shared" si="95"/>
        <v>46607</v>
      </c>
      <c r="CJ13" s="8"/>
      <c r="CK13" s="16">
        <f t="shared" si="96"/>
        <v>0</v>
      </c>
      <c r="CL13" s="16">
        <f t="shared" si="97"/>
        <v>0</v>
      </c>
      <c r="CM13" s="16">
        <f t="shared" si="98"/>
        <v>0</v>
      </c>
      <c r="CN13" s="16">
        <f t="shared" si="99"/>
        <v>0</v>
      </c>
      <c r="CO13" s="16">
        <f t="shared" si="100"/>
        <v>0</v>
      </c>
      <c r="CP13" s="16">
        <f t="shared" si="101"/>
        <v>0</v>
      </c>
      <c r="CQ13" s="16">
        <f t="shared" si="102"/>
        <v>0</v>
      </c>
      <c r="CR13" s="16">
        <f t="shared" si="103"/>
        <v>0</v>
      </c>
      <c r="CS13" s="16">
        <f t="shared" si="104"/>
        <v>0</v>
      </c>
      <c r="CT13" s="69">
        <f t="shared" si="105"/>
        <v>36</v>
      </c>
      <c r="CU13" s="4">
        <f t="shared" si="106"/>
        <v>46638</v>
      </c>
      <c r="CV13" s="8"/>
      <c r="CW13" s="16">
        <f t="shared" si="107"/>
        <v>0</v>
      </c>
      <c r="CX13" s="16">
        <f t="shared" si="108"/>
        <v>0</v>
      </c>
      <c r="CY13" s="16">
        <f t="shared" si="109"/>
        <v>0</v>
      </c>
      <c r="CZ13" s="16">
        <f t="shared" si="110"/>
        <v>0</v>
      </c>
      <c r="DA13" s="16">
        <f t="shared" si="111"/>
        <v>0</v>
      </c>
      <c r="DB13" s="16">
        <f t="shared" si="112"/>
        <v>0</v>
      </c>
      <c r="DC13" s="16">
        <f t="shared" si="113"/>
        <v>0</v>
      </c>
      <c r="DD13" s="16">
        <f t="shared" si="114"/>
        <v>0</v>
      </c>
      <c r="DE13" s="16">
        <f t="shared" si="115"/>
        <v>8</v>
      </c>
      <c r="DF13" s="69" t="str">
        <f t="shared" si="116"/>
        <v/>
      </c>
      <c r="DG13" s="4">
        <f t="shared" si="117"/>
        <v>46668</v>
      </c>
      <c r="DH13" s="8"/>
      <c r="DI13" s="16">
        <f t="shared" si="118"/>
        <v>0</v>
      </c>
      <c r="DJ13" s="16">
        <f t="shared" si="119"/>
        <v>0</v>
      </c>
      <c r="DK13" s="16">
        <f t="shared" si="120"/>
        <v>0</v>
      </c>
      <c r="DL13" s="16">
        <f t="shared" si="121"/>
        <v>0</v>
      </c>
      <c r="DM13" s="16">
        <f t="shared" si="122"/>
        <v>0</v>
      </c>
      <c r="DN13" s="16">
        <f t="shared" si="123"/>
        <v>0</v>
      </c>
      <c r="DO13" s="16">
        <f t="shared" si="124"/>
        <v>0</v>
      </c>
      <c r="DP13" s="16">
        <f t="shared" si="125"/>
        <v>0</v>
      </c>
      <c r="DQ13" s="16">
        <f t="shared" si="126"/>
        <v>4</v>
      </c>
      <c r="DR13" s="69" t="str">
        <f t="shared" si="127"/>
        <v/>
      </c>
      <c r="DS13" s="4">
        <f t="shared" si="128"/>
        <v>46699</v>
      </c>
      <c r="DT13" s="8"/>
      <c r="DU13" s="16">
        <f t="shared" si="129"/>
        <v>0</v>
      </c>
      <c r="DV13" s="16">
        <f t="shared" si="130"/>
        <v>0</v>
      </c>
      <c r="DW13" s="16">
        <f t="shared" si="131"/>
        <v>0</v>
      </c>
      <c r="DX13" s="16">
        <f t="shared" si="132"/>
        <v>0</v>
      </c>
      <c r="DY13" s="16">
        <f t="shared" si="133"/>
        <v>0</v>
      </c>
      <c r="DZ13" s="16">
        <f t="shared" si="134"/>
        <v>0</v>
      </c>
      <c r="EA13" s="16">
        <f t="shared" si="135"/>
        <v>0</v>
      </c>
      <c r="EB13" s="16">
        <f t="shared" si="136"/>
        <v>0</v>
      </c>
      <c r="EC13" s="16">
        <f t="shared" si="137"/>
        <v>7</v>
      </c>
      <c r="ED13" s="69">
        <f t="shared" si="138"/>
        <v>49</v>
      </c>
      <c r="EE13" s="4">
        <f t="shared" si="139"/>
        <v>46729</v>
      </c>
      <c r="EF13" s="8"/>
      <c r="EG13" s="16">
        <f t="shared" si="140"/>
        <v>0</v>
      </c>
      <c r="EH13" s="16">
        <f t="shared" si="141"/>
        <v>0</v>
      </c>
      <c r="EI13" s="16">
        <f t="shared" si="142"/>
        <v>0</v>
      </c>
      <c r="EJ13" s="16">
        <f t="shared" si="143"/>
        <v>0</v>
      </c>
      <c r="EK13" s="16">
        <f t="shared" si="144"/>
        <v>0</v>
      </c>
      <c r="EL13" s="16">
        <f t="shared" si="145"/>
        <v>0</v>
      </c>
      <c r="EM13" s="16">
        <f t="shared" si="146"/>
        <v>0</v>
      </c>
      <c r="EN13" s="16">
        <f t="shared" si="147"/>
        <v>0</v>
      </c>
      <c r="EO13" s="16">
        <f t="shared" si="148"/>
        <v>8</v>
      </c>
      <c r="EP13" s="55"/>
    </row>
    <row r="14" spans="1:146" ht="21" customHeight="1" x14ac:dyDescent="0.2">
      <c r="A14" s="55"/>
      <c r="B14" s="69" t="str">
        <f t="shared" si="25"/>
        <v/>
      </c>
      <c r="C14" s="4">
        <f t="shared" si="26"/>
        <v>46396</v>
      </c>
      <c r="D14" s="66"/>
      <c r="E14" s="2">
        <f t="shared" si="149"/>
        <v>0</v>
      </c>
      <c r="F14" s="2">
        <f t="shared" si="150"/>
        <v>0</v>
      </c>
      <c r="G14" s="2">
        <f t="shared" si="151"/>
        <v>0</v>
      </c>
      <c r="H14" s="16">
        <f t="shared" si="27"/>
        <v>0</v>
      </c>
      <c r="I14" s="16">
        <f t="shared" si="28"/>
        <v>0</v>
      </c>
      <c r="J14" s="16">
        <f t="shared" si="29"/>
        <v>0</v>
      </c>
      <c r="K14" s="16">
        <f t="shared" si="30"/>
        <v>0</v>
      </c>
      <c r="L14" s="16">
        <f t="shared" si="31"/>
        <v>0</v>
      </c>
      <c r="M14" s="16">
        <f t="shared" si="32"/>
        <v>0</v>
      </c>
      <c r="N14" s="69" t="str">
        <f t="shared" si="33"/>
        <v/>
      </c>
      <c r="O14" s="4">
        <f t="shared" si="34"/>
        <v>46427</v>
      </c>
      <c r="P14" s="8"/>
      <c r="Q14" s="16">
        <f t="shared" si="35"/>
        <v>0</v>
      </c>
      <c r="R14" s="16">
        <f t="shared" si="36"/>
        <v>0</v>
      </c>
      <c r="S14" s="16">
        <f t="shared" si="37"/>
        <v>0</v>
      </c>
      <c r="T14" s="16">
        <f t="shared" si="1"/>
        <v>0</v>
      </c>
      <c r="U14" s="16">
        <f t="shared" si="2"/>
        <v>0</v>
      </c>
      <c r="V14" s="16">
        <f t="shared" si="3"/>
        <v>0</v>
      </c>
      <c r="W14" s="16">
        <f t="shared" si="4"/>
        <v>0</v>
      </c>
      <c r="X14" s="16">
        <f t="shared" si="38"/>
        <v>0</v>
      </c>
      <c r="Y14" s="16">
        <f t="shared" si="39"/>
        <v>8</v>
      </c>
      <c r="Z14" s="69" t="str">
        <f t="shared" si="40"/>
        <v/>
      </c>
      <c r="AA14" s="4">
        <f t="shared" si="41"/>
        <v>46455</v>
      </c>
      <c r="AB14" s="8"/>
      <c r="AC14" s="16">
        <f t="shared" si="42"/>
        <v>0</v>
      </c>
      <c r="AD14" s="16">
        <f t="shared" si="43"/>
        <v>0</v>
      </c>
      <c r="AE14" s="16">
        <f t="shared" si="44"/>
        <v>0</v>
      </c>
      <c r="AF14" s="16">
        <f t="shared" si="45"/>
        <v>0</v>
      </c>
      <c r="AG14" s="16">
        <f t="shared" si="46"/>
        <v>0</v>
      </c>
      <c r="AH14" s="16">
        <f t="shared" si="47"/>
        <v>0</v>
      </c>
      <c r="AI14" s="16">
        <f t="shared" si="48"/>
        <v>0</v>
      </c>
      <c r="AJ14" s="16">
        <f t="shared" si="49"/>
        <v>0</v>
      </c>
      <c r="AK14" s="16">
        <f t="shared" si="50"/>
        <v>8</v>
      </c>
      <c r="AL14" s="69" t="str">
        <f t="shared" si="51"/>
        <v/>
      </c>
      <c r="AM14" s="4">
        <f t="shared" si="52"/>
        <v>46486</v>
      </c>
      <c r="AN14" s="8"/>
      <c r="AO14" s="16">
        <f t="shared" si="53"/>
        <v>0</v>
      </c>
      <c r="AP14" s="16">
        <f t="shared" si="54"/>
        <v>0</v>
      </c>
      <c r="AQ14" s="16">
        <f t="shared" si="55"/>
        <v>0</v>
      </c>
      <c r="AR14" s="16">
        <f t="shared" si="56"/>
        <v>0</v>
      </c>
      <c r="AS14" s="16">
        <f t="shared" si="57"/>
        <v>0</v>
      </c>
      <c r="AT14" s="16">
        <f t="shared" si="58"/>
        <v>0</v>
      </c>
      <c r="AU14" s="16">
        <f t="shared" si="59"/>
        <v>0</v>
      </c>
      <c r="AV14" s="16">
        <f t="shared" si="60"/>
        <v>0</v>
      </c>
      <c r="AW14" s="16">
        <f t="shared" si="9"/>
        <v>4</v>
      </c>
      <c r="AX14" s="69" t="str">
        <f t="shared" si="61"/>
        <v/>
      </c>
      <c r="AY14" s="4">
        <f t="shared" si="62"/>
        <v>46516</v>
      </c>
      <c r="AZ14" s="8"/>
      <c r="BA14" s="16">
        <f t="shared" si="63"/>
        <v>0</v>
      </c>
      <c r="BB14" s="16">
        <f t="shared" si="64"/>
        <v>0</v>
      </c>
      <c r="BC14" s="16">
        <f t="shared" si="65"/>
        <v>0</v>
      </c>
      <c r="BD14" s="16">
        <f t="shared" si="66"/>
        <v>0</v>
      </c>
      <c r="BE14" s="16">
        <f t="shared" si="67"/>
        <v>0</v>
      </c>
      <c r="BF14" s="16">
        <f t="shared" si="68"/>
        <v>0</v>
      </c>
      <c r="BG14" s="16">
        <f t="shared" si="69"/>
        <v>0</v>
      </c>
      <c r="BH14" s="16">
        <f t="shared" si="70"/>
        <v>0</v>
      </c>
      <c r="BI14" s="16">
        <f t="shared" si="71"/>
        <v>0</v>
      </c>
      <c r="BJ14" s="69">
        <f t="shared" si="72"/>
        <v>23</v>
      </c>
      <c r="BK14" s="4">
        <f t="shared" si="73"/>
        <v>46547</v>
      </c>
      <c r="BL14" s="8"/>
      <c r="BM14" s="16">
        <f t="shared" si="74"/>
        <v>0</v>
      </c>
      <c r="BN14" s="16">
        <f t="shared" si="75"/>
        <v>0</v>
      </c>
      <c r="BO14" s="16">
        <f t="shared" si="76"/>
        <v>0</v>
      </c>
      <c r="BP14" s="16">
        <f t="shared" si="77"/>
        <v>0</v>
      </c>
      <c r="BQ14" s="16">
        <f t="shared" si="78"/>
        <v>0</v>
      </c>
      <c r="BR14" s="16">
        <f t="shared" si="79"/>
        <v>0</v>
      </c>
      <c r="BS14" s="16">
        <f t="shared" si="80"/>
        <v>0</v>
      </c>
      <c r="BT14" s="16">
        <f t="shared" si="81"/>
        <v>0</v>
      </c>
      <c r="BU14" s="16">
        <f t="shared" si="82"/>
        <v>8</v>
      </c>
      <c r="BV14" s="69" t="str">
        <f t="shared" si="83"/>
        <v/>
      </c>
      <c r="BW14" s="4">
        <f t="shared" si="84"/>
        <v>46577</v>
      </c>
      <c r="BX14" s="8"/>
      <c r="BY14" s="16">
        <f t="shared" si="85"/>
        <v>0</v>
      </c>
      <c r="BZ14" s="16">
        <f t="shared" si="86"/>
        <v>0</v>
      </c>
      <c r="CA14" s="16">
        <f t="shared" si="87"/>
        <v>0</v>
      </c>
      <c r="CB14" s="16">
        <f t="shared" si="88"/>
        <v>0</v>
      </c>
      <c r="CC14" s="16">
        <f t="shared" si="89"/>
        <v>0</v>
      </c>
      <c r="CD14" s="16">
        <f t="shared" si="90"/>
        <v>0</v>
      </c>
      <c r="CE14" s="16">
        <f t="shared" si="91"/>
        <v>0</v>
      </c>
      <c r="CF14" s="16">
        <f t="shared" si="92"/>
        <v>0</v>
      </c>
      <c r="CG14" s="16">
        <f t="shared" si="93"/>
        <v>4</v>
      </c>
      <c r="CH14" s="69" t="str">
        <f t="shared" si="94"/>
        <v/>
      </c>
      <c r="CI14" s="4">
        <f t="shared" si="95"/>
        <v>46608</v>
      </c>
      <c r="CJ14" s="8"/>
      <c r="CK14" s="16">
        <f t="shared" si="96"/>
        <v>0</v>
      </c>
      <c r="CL14" s="16">
        <f t="shared" si="97"/>
        <v>0</v>
      </c>
      <c r="CM14" s="16">
        <f t="shared" si="98"/>
        <v>0</v>
      </c>
      <c r="CN14" s="16">
        <f t="shared" si="99"/>
        <v>0</v>
      </c>
      <c r="CO14" s="16">
        <f t="shared" si="100"/>
        <v>0</v>
      </c>
      <c r="CP14" s="16">
        <f t="shared" si="101"/>
        <v>0</v>
      </c>
      <c r="CQ14" s="16">
        <f t="shared" si="102"/>
        <v>0</v>
      </c>
      <c r="CR14" s="16">
        <f t="shared" si="103"/>
        <v>0</v>
      </c>
      <c r="CS14" s="16">
        <f t="shared" si="104"/>
        <v>7</v>
      </c>
      <c r="CT14" s="69" t="str">
        <f t="shared" si="105"/>
        <v/>
      </c>
      <c r="CU14" s="4">
        <f t="shared" si="106"/>
        <v>46639</v>
      </c>
      <c r="CV14" s="8"/>
      <c r="CW14" s="16">
        <f t="shared" si="107"/>
        <v>0</v>
      </c>
      <c r="CX14" s="16">
        <f t="shared" si="108"/>
        <v>0</v>
      </c>
      <c r="CY14" s="16">
        <f t="shared" si="109"/>
        <v>0</v>
      </c>
      <c r="CZ14" s="16">
        <f t="shared" si="110"/>
        <v>0</v>
      </c>
      <c r="DA14" s="16">
        <f t="shared" si="111"/>
        <v>0</v>
      </c>
      <c r="DB14" s="16">
        <f t="shared" si="112"/>
        <v>0</v>
      </c>
      <c r="DC14" s="16">
        <f t="shared" si="113"/>
        <v>0</v>
      </c>
      <c r="DD14" s="16">
        <f t="shared" si="114"/>
        <v>0</v>
      </c>
      <c r="DE14" s="16">
        <f t="shared" si="115"/>
        <v>8</v>
      </c>
      <c r="DF14" s="69" t="str">
        <f t="shared" si="116"/>
        <v/>
      </c>
      <c r="DG14" s="4">
        <f t="shared" si="117"/>
        <v>46669</v>
      </c>
      <c r="DH14" s="8"/>
      <c r="DI14" s="16">
        <f t="shared" si="118"/>
        <v>0</v>
      </c>
      <c r="DJ14" s="16">
        <f t="shared" si="119"/>
        <v>0</v>
      </c>
      <c r="DK14" s="16">
        <f t="shared" si="120"/>
        <v>0</v>
      </c>
      <c r="DL14" s="16">
        <f t="shared" si="121"/>
        <v>0</v>
      </c>
      <c r="DM14" s="16">
        <f t="shared" si="122"/>
        <v>0</v>
      </c>
      <c r="DN14" s="16">
        <f t="shared" si="123"/>
        <v>0</v>
      </c>
      <c r="DO14" s="16">
        <f t="shared" si="124"/>
        <v>0</v>
      </c>
      <c r="DP14" s="16">
        <f t="shared" si="125"/>
        <v>0</v>
      </c>
      <c r="DQ14" s="16">
        <f t="shared" si="126"/>
        <v>0</v>
      </c>
      <c r="DR14" s="69" t="str">
        <f t="shared" si="127"/>
        <v/>
      </c>
      <c r="DS14" s="4">
        <f t="shared" si="128"/>
        <v>46700</v>
      </c>
      <c r="DT14" s="8"/>
      <c r="DU14" s="16">
        <f t="shared" si="129"/>
        <v>0</v>
      </c>
      <c r="DV14" s="16">
        <f t="shared" si="130"/>
        <v>0</v>
      </c>
      <c r="DW14" s="16">
        <f t="shared" si="131"/>
        <v>0</v>
      </c>
      <c r="DX14" s="16">
        <f t="shared" si="132"/>
        <v>0</v>
      </c>
      <c r="DY14" s="16">
        <f t="shared" si="133"/>
        <v>0</v>
      </c>
      <c r="DZ14" s="16">
        <f t="shared" si="134"/>
        <v>0</v>
      </c>
      <c r="EA14" s="16">
        <f t="shared" si="135"/>
        <v>0</v>
      </c>
      <c r="EB14" s="16">
        <f t="shared" si="136"/>
        <v>0</v>
      </c>
      <c r="EC14" s="16">
        <f t="shared" si="137"/>
        <v>8</v>
      </c>
      <c r="ED14" s="69" t="str">
        <f t="shared" si="138"/>
        <v/>
      </c>
      <c r="EE14" s="4">
        <f t="shared" si="139"/>
        <v>46730</v>
      </c>
      <c r="EF14" s="8"/>
      <c r="EG14" s="16">
        <f t="shared" si="140"/>
        <v>0</v>
      </c>
      <c r="EH14" s="16">
        <f t="shared" si="141"/>
        <v>0</v>
      </c>
      <c r="EI14" s="16">
        <f t="shared" si="142"/>
        <v>0</v>
      </c>
      <c r="EJ14" s="16">
        <f t="shared" si="143"/>
        <v>0</v>
      </c>
      <c r="EK14" s="16">
        <f t="shared" si="144"/>
        <v>0</v>
      </c>
      <c r="EL14" s="16">
        <f t="shared" si="145"/>
        <v>0</v>
      </c>
      <c r="EM14" s="16">
        <f t="shared" si="146"/>
        <v>0</v>
      </c>
      <c r="EN14" s="16">
        <f t="shared" si="147"/>
        <v>0</v>
      </c>
      <c r="EO14" s="16">
        <f t="shared" si="148"/>
        <v>8</v>
      </c>
      <c r="EP14" s="55"/>
    </row>
    <row r="15" spans="1:146" ht="21" customHeight="1" x14ac:dyDescent="0.2">
      <c r="A15" s="55"/>
      <c r="B15" s="69" t="str">
        <f t="shared" si="25"/>
        <v/>
      </c>
      <c r="C15" s="4">
        <f t="shared" si="26"/>
        <v>46397</v>
      </c>
      <c r="D15" s="66"/>
      <c r="E15" s="2">
        <f t="shared" si="149"/>
        <v>0</v>
      </c>
      <c r="F15" s="2">
        <f t="shared" si="150"/>
        <v>0</v>
      </c>
      <c r="G15" s="2">
        <f t="shared" si="151"/>
        <v>0</v>
      </c>
      <c r="H15" s="16">
        <f t="shared" si="27"/>
        <v>0</v>
      </c>
      <c r="I15" s="16">
        <f t="shared" si="28"/>
        <v>0</v>
      </c>
      <c r="J15" s="16">
        <f t="shared" si="29"/>
        <v>0</v>
      </c>
      <c r="K15" s="16">
        <f t="shared" si="30"/>
        <v>0</v>
      </c>
      <c r="L15" s="16">
        <f t="shared" si="31"/>
        <v>0</v>
      </c>
      <c r="M15" s="16">
        <f t="shared" si="32"/>
        <v>0</v>
      </c>
      <c r="N15" s="69">
        <f t="shared" si="33"/>
        <v>6</v>
      </c>
      <c r="O15" s="4">
        <f t="shared" si="34"/>
        <v>46428</v>
      </c>
      <c r="P15" s="8"/>
      <c r="Q15" s="16">
        <f t="shared" si="35"/>
        <v>0</v>
      </c>
      <c r="R15" s="16">
        <f t="shared" si="36"/>
        <v>0</v>
      </c>
      <c r="S15" s="16">
        <f t="shared" si="37"/>
        <v>0</v>
      </c>
      <c r="T15" s="16">
        <f t="shared" si="1"/>
        <v>0</v>
      </c>
      <c r="U15" s="16">
        <f t="shared" si="2"/>
        <v>0</v>
      </c>
      <c r="V15" s="16">
        <f t="shared" si="3"/>
        <v>0</v>
      </c>
      <c r="W15" s="16">
        <f t="shared" si="4"/>
        <v>0</v>
      </c>
      <c r="X15" s="16">
        <f t="shared" si="38"/>
        <v>0</v>
      </c>
      <c r="Y15" s="16">
        <f t="shared" si="39"/>
        <v>8</v>
      </c>
      <c r="Z15" s="69">
        <f t="shared" si="40"/>
        <v>10</v>
      </c>
      <c r="AA15" s="4">
        <f t="shared" si="41"/>
        <v>46456</v>
      </c>
      <c r="AB15" s="8"/>
      <c r="AC15" s="16">
        <f t="shared" si="42"/>
        <v>0</v>
      </c>
      <c r="AD15" s="16">
        <f t="shared" si="43"/>
        <v>0</v>
      </c>
      <c r="AE15" s="16">
        <f t="shared" si="44"/>
        <v>0</v>
      </c>
      <c r="AF15" s="16">
        <f t="shared" si="45"/>
        <v>0</v>
      </c>
      <c r="AG15" s="16">
        <f t="shared" si="46"/>
        <v>0</v>
      </c>
      <c r="AH15" s="16">
        <f t="shared" si="47"/>
        <v>0</v>
      </c>
      <c r="AI15" s="16">
        <f t="shared" si="48"/>
        <v>0</v>
      </c>
      <c r="AJ15" s="16">
        <f t="shared" si="49"/>
        <v>0</v>
      </c>
      <c r="AK15" s="16">
        <f t="shared" si="50"/>
        <v>8</v>
      </c>
      <c r="AL15" s="69" t="str">
        <f t="shared" si="51"/>
        <v/>
      </c>
      <c r="AM15" s="4">
        <f t="shared" si="52"/>
        <v>46487</v>
      </c>
      <c r="AN15" s="8"/>
      <c r="AO15" s="16">
        <f t="shared" si="53"/>
        <v>0</v>
      </c>
      <c r="AP15" s="16">
        <f t="shared" si="54"/>
        <v>0</v>
      </c>
      <c r="AQ15" s="16">
        <f t="shared" si="55"/>
        <v>0</v>
      </c>
      <c r="AR15" s="16">
        <f t="shared" si="56"/>
        <v>0</v>
      </c>
      <c r="AS15" s="16">
        <f t="shared" si="57"/>
        <v>0</v>
      </c>
      <c r="AT15" s="16">
        <f t="shared" si="58"/>
        <v>0</v>
      </c>
      <c r="AU15" s="16">
        <f t="shared" si="59"/>
        <v>0</v>
      </c>
      <c r="AV15" s="16">
        <f t="shared" si="60"/>
        <v>0</v>
      </c>
      <c r="AW15" s="16">
        <f t="shared" si="9"/>
        <v>0</v>
      </c>
      <c r="AX15" s="69" t="str">
        <f t="shared" si="61"/>
        <v/>
      </c>
      <c r="AY15" s="4">
        <f t="shared" si="62"/>
        <v>46517</v>
      </c>
      <c r="AZ15" s="8"/>
      <c r="BA15" s="16">
        <f t="shared" si="63"/>
        <v>0</v>
      </c>
      <c r="BB15" s="16">
        <f t="shared" si="64"/>
        <v>0</v>
      </c>
      <c r="BC15" s="16">
        <f t="shared" si="65"/>
        <v>0</v>
      </c>
      <c r="BD15" s="16">
        <f t="shared" si="66"/>
        <v>0</v>
      </c>
      <c r="BE15" s="16">
        <f t="shared" si="67"/>
        <v>0</v>
      </c>
      <c r="BF15" s="16">
        <f t="shared" si="68"/>
        <v>0</v>
      </c>
      <c r="BG15" s="16">
        <f t="shared" si="69"/>
        <v>0</v>
      </c>
      <c r="BH15" s="16">
        <f t="shared" si="70"/>
        <v>0</v>
      </c>
      <c r="BI15" s="16">
        <f t="shared" si="71"/>
        <v>7</v>
      </c>
      <c r="BJ15" s="69" t="str">
        <f t="shared" si="72"/>
        <v/>
      </c>
      <c r="BK15" s="4">
        <f t="shared" si="73"/>
        <v>46548</v>
      </c>
      <c r="BL15" s="8"/>
      <c r="BM15" s="16">
        <f t="shared" si="74"/>
        <v>0</v>
      </c>
      <c r="BN15" s="16">
        <f t="shared" si="75"/>
        <v>0</v>
      </c>
      <c r="BO15" s="16">
        <f t="shared" si="76"/>
        <v>0</v>
      </c>
      <c r="BP15" s="16">
        <f t="shared" si="77"/>
        <v>0</v>
      </c>
      <c r="BQ15" s="16">
        <f t="shared" si="78"/>
        <v>0</v>
      </c>
      <c r="BR15" s="16">
        <f t="shared" si="79"/>
        <v>0</v>
      </c>
      <c r="BS15" s="16">
        <f t="shared" si="80"/>
        <v>0</v>
      </c>
      <c r="BT15" s="16">
        <f t="shared" si="81"/>
        <v>0</v>
      </c>
      <c r="BU15" s="16">
        <f t="shared" si="82"/>
        <v>8</v>
      </c>
      <c r="BV15" s="69" t="str">
        <f t="shared" si="83"/>
        <v/>
      </c>
      <c r="BW15" s="4">
        <f t="shared" si="84"/>
        <v>46578</v>
      </c>
      <c r="BX15" s="8"/>
      <c r="BY15" s="16">
        <f t="shared" si="85"/>
        <v>0</v>
      </c>
      <c r="BZ15" s="16">
        <f t="shared" si="86"/>
        <v>0</v>
      </c>
      <c r="CA15" s="16">
        <f t="shared" si="87"/>
        <v>0</v>
      </c>
      <c r="CB15" s="16">
        <f t="shared" si="88"/>
        <v>0</v>
      </c>
      <c r="CC15" s="16">
        <f t="shared" si="89"/>
        <v>0</v>
      </c>
      <c r="CD15" s="16">
        <f t="shared" si="90"/>
        <v>0</v>
      </c>
      <c r="CE15" s="16">
        <f t="shared" si="91"/>
        <v>0</v>
      </c>
      <c r="CF15" s="16">
        <f t="shared" si="92"/>
        <v>0</v>
      </c>
      <c r="CG15" s="16">
        <f t="shared" si="93"/>
        <v>0</v>
      </c>
      <c r="CH15" s="69" t="str">
        <f t="shared" si="94"/>
        <v/>
      </c>
      <c r="CI15" s="4">
        <f t="shared" si="95"/>
        <v>46609</v>
      </c>
      <c r="CJ15" s="8"/>
      <c r="CK15" s="16">
        <f t="shared" si="96"/>
        <v>0</v>
      </c>
      <c r="CL15" s="16">
        <f t="shared" si="97"/>
        <v>0</v>
      </c>
      <c r="CM15" s="16">
        <f t="shared" si="98"/>
        <v>0</v>
      </c>
      <c r="CN15" s="16">
        <f t="shared" si="99"/>
        <v>0</v>
      </c>
      <c r="CO15" s="16">
        <f t="shared" si="100"/>
        <v>0</v>
      </c>
      <c r="CP15" s="16">
        <f t="shared" si="101"/>
        <v>0</v>
      </c>
      <c r="CQ15" s="16">
        <f t="shared" si="102"/>
        <v>0</v>
      </c>
      <c r="CR15" s="16">
        <f t="shared" si="103"/>
        <v>0</v>
      </c>
      <c r="CS15" s="16">
        <f t="shared" si="104"/>
        <v>8</v>
      </c>
      <c r="CT15" s="69" t="str">
        <f t="shared" si="105"/>
        <v/>
      </c>
      <c r="CU15" s="4">
        <f t="shared" si="106"/>
        <v>46640</v>
      </c>
      <c r="CV15" s="8"/>
      <c r="CW15" s="16">
        <f t="shared" si="107"/>
        <v>0</v>
      </c>
      <c r="CX15" s="16">
        <f t="shared" si="108"/>
        <v>0</v>
      </c>
      <c r="CY15" s="16">
        <f t="shared" si="109"/>
        <v>0</v>
      </c>
      <c r="CZ15" s="16">
        <f t="shared" si="110"/>
        <v>0</v>
      </c>
      <c r="DA15" s="16">
        <f t="shared" si="111"/>
        <v>0</v>
      </c>
      <c r="DB15" s="16">
        <f t="shared" si="112"/>
        <v>0</v>
      </c>
      <c r="DC15" s="16">
        <f t="shared" si="113"/>
        <v>0</v>
      </c>
      <c r="DD15" s="16">
        <f t="shared" si="114"/>
        <v>0</v>
      </c>
      <c r="DE15" s="16">
        <f t="shared" si="115"/>
        <v>4</v>
      </c>
      <c r="DF15" s="69" t="str">
        <f t="shared" si="116"/>
        <v/>
      </c>
      <c r="DG15" s="4">
        <f t="shared" si="117"/>
        <v>46670</v>
      </c>
      <c r="DH15" s="8"/>
      <c r="DI15" s="16">
        <f t="shared" si="118"/>
        <v>0</v>
      </c>
      <c r="DJ15" s="16">
        <f t="shared" si="119"/>
        <v>0</v>
      </c>
      <c r="DK15" s="16">
        <f t="shared" si="120"/>
        <v>0</v>
      </c>
      <c r="DL15" s="16">
        <f t="shared" si="121"/>
        <v>0</v>
      </c>
      <c r="DM15" s="16">
        <f t="shared" si="122"/>
        <v>0</v>
      </c>
      <c r="DN15" s="16">
        <f t="shared" si="123"/>
        <v>0</v>
      </c>
      <c r="DO15" s="16">
        <f t="shared" si="124"/>
        <v>0</v>
      </c>
      <c r="DP15" s="16">
        <f t="shared" si="125"/>
        <v>0</v>
      </c>
      <c r="DQ15" s="16">
        <f t="shared" si="126"/>
        <v>0</v>
      </c>
      <c r="DR15" s="69">
        <f t="shared" si="127"/>
        <v>45</v>
      </c>
      <c r="DS15" s="4">
        <f t="shared" si="128"/>
        <v>46701</v>
      </c>
      <c r="DT15" s="8"/>
      <c r="DU15" s="16">
        <f t="shared" si="129"/>
        <v>0</v>
      </c>
      <c r="DV15" s="16">
        <f t="shared" si="130"/>
        <v>0</v>
      </c>
      <c r="DW15" s="16">
        <f t="shared" si="131"/>
        <v>0</v>
      </c>
      <c r="DX15" s="16">
        <f t="shared" si="132"/>
        <v>0</v>
      </c>
      <c r="DY15" s="16">
        <f t="shared" si="133"/>
        <v>0</v>
      </c>
      <c r="DZ15" s="16">
        <f t="shared" si="134"/>
        <v>0</v>
      </c>
      <c r="EA15" s="16">
        <f t="shared" si="135"/>
        <v>0</v>
      </c>
      <c r="EB15" s="16">
        <f t="shared" si="136"/>
        <v>0</v>
      </c>
      <c r="EC15" s="16">
        <f t="shared" si="137"/>
        <v>8</v>
      </c>
      <c r="ED15" s="69" t="str">
        <f t="shared" si="138"/>
        <v/>
      </c>
      <c r="EE15" s="4">
        <f t="shared" si="139"/>
        <v>46731</v>
      </c>
      <c r="EF15" s="8"/>
      <c r="EG15" s="16">
        <f t="shared" si="140"/>
        <v>0</v>
      </c>
      <c r="EH15" s="16">
        <f t="shared" si="141"/>
        <v>0</v>
      </c>
      <c r="EI15" s="16">
        <f t="shared" si="142"/>
        <v>0</v>
      </c>
      <c r="EJ15" s="16">
        <f t="shared" si="143"/>
        <v>0</v>
      </c>
      <c r="EK15" s="16">
        <f t="shared" si="144"/>
        <v>0</v>
      </c>
      <c r="EL15" s="16">
        <f t="shared" si="145"/>
        <v>0</v>
      </c>
      <c r="EM15" s="16">
        <f t="shared" si="146"/>
        <v>0</v>
      </c>
      <c r="EN15" s="16">
        <f t="shared" si="147"/>
        <v>0</v>
      </c>
      <c r="EO15" s="16">
        <f t="shared" si="148"/>
        <v>4</v>
      </c>
      <c r="EP15" s="55"/>
    </row>
    <row r="16" spans="1:146" ht="21" customHeight="1" x14ac:dyDescent="0.2">
      <c r="A16" s="55"/>
      <c r="B16" s="69" t="str">
        <f t="shared" si="25"/>
        <v/>
      </c>
      <c r="C16" s="4">
        <f t="shared" si="26"/>
        <v>46398</v>
      </c>
      <c r="D16" s="66"/>
      <c r="E16" s="2">
        <f t="shared" si="149"/>
        <v>0</v>
      </c>
      <c r="F16" s="2">
        <f t="shared" si="150"/>
        <v>0</v>
      </c>
      <c r="G16" s="2">
        <f t="shared" si="151"/>
        <v>0</v>
      </c>
      <c r="H16" s="16">
        <f t="shared" si="27"/>
        <v>0</v>
      </c>
      <c r="I16" s="16">
        <f t="shared" si="28"/>
        <v>0</v>
      </c>
      <c r="J16" s="16">
        <f t="shared" si="29"/>
        <v>0</v>
      </c>
      <c r="K16" s="16">
        <f t="shared" si="30"/>
        <v>0</v>
      </c>
      <c r="L16" s="16">
        <f t="shared" si="31"/>
        <v>0</v>
      </c>
      <c r="M16" s="16">
        <f t="shared" si="32"/>
        <v>7</v>
      </c>
      <c r="N16" s="69" t="str">
        <f t="shared" si="33"/>
        <v/>
      </c>
      <c r="O16" s="4">
        <f t="shared" si="34"/>
        <v>46429</v>
      </c>
      <c r="P16" s="8"/>
      <c r="Q16" s="16">
        <f t="shared" si="35"/>
        <v>0</v>
      </c>
      <c r="R16" s="16">
        <f t="shared" si="36"/>
        <v>0</v>
      </c>
      <c r="S16" s="16">
        <f t="shared" si="37"/>
        <v>0</v>
      </c>
      <c r="T16" s="16">
        <f t="shared" si="1"/>
        <v>0</v>
      </c>
      <c r="U16" s="16">
        <f t="shared" si="2"/>
        <v>0</v>
      </c>
      <c r="V16" s="16">
        <f t="shared" si="3"/>
        <v>0</v>
      </c>
      <c r="W16" s="16">
        <f t="shared" si="4"/>
        <v>0</v>
      </c>
      <c r="X16" s="16">
        <f t="shared" si="38"/>
        <v>0</v>
      </c>
      <c r="Y16" s="16">
        <f t="shared" si="39"/>
        <v>8</v>
      </c>
      <c r="Z16" s="69" t="str">
        <f t="shared" si="40"/>
        <v/>
      </c>
      <c r="AA16" s="4">
        <f t="shared" si="41"/>
        <v>46457</v>
      </c>
      <c r="AB16" s="8"/>
      <c r="AC16" s="16">
        <f t="shared" si="42"/>
        <v>0</v>
      </c>
      <c r="AD16" s="16">
        <f t="shared" si="43"/>
        <v>0</v>
      </c>
      <c r="AE16" s="16">
        <f t="shared" si="44"/>
        <v>0</v>
      </c>
      <c r="AF16" s="16">
        <f t="shared" si="45"/>
        <v>0</v>
      </c>
      <c r="AG16" s="16">
        <f t="shared" si="46"/>
        <v>0</v>
      </c>
      <c r="AH16" s="16">
        <f t="shared" si="47"/>
        <v>0</v>
      </c>
      <c r="AI16" s="16">
        <f t="shared" si="48"/>
        <v>0</v>
      </c>
      <c r="AJ16" s="16">
        <f t="shared" si="49"/>
        <v>0</v>
      </c>
      <c r="AK16" s="16">
        <f t="shared" si="50"/>
        <v>8</v>
      </c>
      <c r="AL16" s="69" t="str">
        <f t="shared" si="51"/>
        <v/>
      </c>
      <c r="AM16" s="4">
        <f t="shared" si="52"/>
        <v>46488</v>
      </c>
      <c r="AN16" s="8"/>
      <c r="AO16" s="16">
        <f t="shared" si="53"/>
        <v>0</v>
      </c>
      <c r="AP16" s="16">
        <f t="shared" si="54"/>
        <v>0</v>
      </c>
      <c r="AQ16" s="16">
        <f t="shared" si="55"/>
        <v>0</v>
      </c>
      <c r="AR16" s="16">
        <f t="shared" si="56"/>
        <v>0</v>
      </c>
      <c r="AS16" s="16">
        <f t="shared" si="57"/>
        <v>0</v>
      </c>
      <c r="AT16" s="16">
        <f t="shared" si="58"/>
        <v>0</v>
      </c>
      <c r="AU16" s="16">
        <f t="shared" si="59"/>
        <v>0</v>
      </c>
      <c r="AV16" s="16">
        <f t="shared" si="60"/>
        <v>0</v>
      </c>
      <c r="AW16" s="16">
        <f t="shared" si="9"/>
        <v>0</v>
      </c>
      <c r="AX16" s="69" t="str">
        <f t="shared" si="61"/>
        <v/>
      </c>
      <c r="AY16" s="4">
        <f t="shared" si="62"/>
        <v>46518</v>
      </c>
      <c r="AZ16" s="8"/>
      <c r="BA16" s="16">
        <f t="shared" si="63"/>
        <v>0</v>
      </c>
      <c r="BB16" s="16">
        <f t="shared" si="64"/>
        <v>0</v>
      </c>
      <c r="BC16" s="16">
        <f t="shared" si="65"/>
        <v>0</v>
      </c>
      <c r="BD16" s="16">
        <f t="shared" si="66"/>
        <v>0</v>
      </c>
      <c r="BE16" s="16">
        <f t="shared" si="67"/>
        <v>0</v>
      </c>
      <c r="BF16" s="16">
        <f t="shared" si="68"/>
        <v>0</v>
      </c>
      <c r="BG16" s="16">
        <f t="shared" si="69"/>
        <v>0</v>
      </c>
      <c r="BH16" s="16">
        <f t="shared" si="70"/>
        <v>0</v>
      </c>
      <c r="BI16" s="16">
        <f t="shared" si="71"/>
        <v>8</v>
      </c>
      <c r="BJ16" s="69" t="str">
        <f t="shared" si="72"/>
        <v/>
      </c>
      <c r="BK16" s="4">
        <f t="shared" si="73"/>
        <v>46549</v>
      </c>
      <c r="BL16" s="8"/>
      <c r="BM16" s="16">
        <f t="shared" si="74"/>
        <v>0</v>
      </c>
      <c r="BN16" s="16">
        <f t="shared" si="75"/>
        <v>0</v>
      </c>
      <c r="BO16" s="16">
        <f t="shared" si="76"/>
        <v>0</v>
      </c>
      <c r="BP16" s="16">
        <f t="shared" si="77"/>
        <v>0</v>
      </c>
      <c r="BQ16" s="16">
        <f t="shared" si="78"/>
        <v>0</v>
      </c>
      <c r="BR16" s="16">
        <f t="shared" si="79"/>
        <v>0</v>
      </c>
      <c r="BS16" s="16">
        <f t="shared" si="80"/>
        <v>0</v>
      </c>
      <c r="BT16" s="16">
        <f t="shared" si="81"/>
        <v>0</v>
      </c>
      <c r="BU16" s="16">
        <f t="shared" si="82"/>
        <v>4</v>
      </c>
      <c r="BV16" s="69" t="str">
        <f t="shared" si="83"/>
        <v/>
      </c>
      <c r="BW16" s="4">
        <f t="shared" si="84"/>
        <v>46579</v>
      </c>
      <c r="BX16" s="8"/>
      <c r="BY16" s="16">
        <f t="shared" si="85"/>
        <v>0</v>
      </c>
      <c r="BZ16" s="16">
        <f t="shared" si="86"/>
        <v>0</v>
      </c>
      <c r="CA16" s="16">
        <f t="shared" si="87"/>
        <v>0</v>
      </c>
      <c r="CB16" s="16">
        <f t="shared" si="88"/>
        <v>0</v>
      </c>
      <c r="CC16" s="16">
        <f t="shared" si="89"/>
        <v>0</v>
      </c>
      <c r="CD16" s="16">
        <f t="shared" si="90"/>
        <v>0</v>
      </c>
      <c r="CE16" s="16">
        <f t="shared" si="91"/>
        <v>0</v>
      </c>
      <c r="CF16" s="16">
        <f t="shared" si="92"/>
        <v>0</v>
      </c>
      <c r="CG16" s="16">
        <f t="shared" si="93"/>
        <v>0</v>
      </c>
      <c r="CH16" s="69">
        <f t="shared" si="94"/>
        <v>32</v>
      </c>
      <c r="CI16" s="4">
        <f t="shared" si="95"/>
        <v>46610</v>
      </c>
      <c r="CJ16" s="8"/>
      <c r="CK16" s="16">
        <f t="shared" si="96"/>
        <v>0</v>
      </c>
      <c r="CL16" s="16">
        <f t="shared" si="97"/>
        <v>0</v>
      </c>
      <c r="CM16" s="16">
        <f t="shared" si="98"/>
        <v>0</v>
      </c>
      <c r="CN16" s="16">
        <f t="shared" si="99"/>
        <v>0</v>
      </c>
      <c r="CO16" s="16">
        <f t="shared" si="100"/>
        <v>0</v>
      </c>
      <c r="CP16" s="16">
        <f t="shared" si="101"/>
        <v>0</v>
      </c>
      <c r="CQ16" s="16">
        <f t="shared" si="102"/>
        <v>0</v>
      </c>
      <c r="CR16" s="16">
        <f t="shared" si="103"/>
        <v>0</v>
      </c>
      <c r="CS16" s="16">
        <f t="shared" si="104"/>
        <v>8</v>
      </c>
      <c r="CT16" s="69" t="str">
        <f t="shared" si="105"/>
        <v/>
      </c>
      <c r="CU16" s="4">
        <f t="shared" si="106"/>
        <v>46641</v>
      </c>
      <c r="CV16" s="8"/>
      <c r="CW16" s="16">
        <f t="shared" si="107"/>
        <v>0</v>
      </c>
      <c r="CX16" s="16">
        <f t="shared" si="108"/>
        <v>0</v>
      </c>
      <c r="CY16" s="16">
        <f t="shared" si="109"/>
        <v>0</v>
      </c>
      <c r="CZ16" s="16">
        <f t="shared" si="110"/>
        <v>0</v>
      </c>
      <c r="DA16" s="16">
        <f t="shared" si="111"/>
        <v>0</v>
      </c>
      <c r="DB16" s="16">
        <f t="shared" si="112"/>
        <v>0</v>
      </c>
      <c r="DC16" s="16">
        <f t="shared" si="113"/>
        <v>0</v>
      </c>
      <c r="DD16" s="16">
        <f t="shared" si="114"/>
        <v>0</v>
      </c>
      <c r="DE16" s="16">
        <f t="shared" si="115"/>
        <v>0</v>
      </c>
      <c r="DF16" s="69" t="str">
        <f t="shared" si="116"/>
        <v/>
      </c>
      <c r="DG16" s="4">
        <f t="shared" si="117"/>
        <v>46671</v>
      </c>
      <c r="DH16" s="8"/>
      <c r="DI16" s="16">
        <f t="shared" si="118"/>
        <v>0</v>
      </c>
      <c r="DJ16" s="16">
        <f t="shared" si="119"/>
        <v>0</v>
      </c>
      <c r="DK16" s="16">
        <f t="shared" si="120"/>
        <v>0</v>
      </c>
      <c r="DL16" s="16">
        <f t="shared" si="121"/>
        <v>0</v>
      </c>
      <c r="DM16" s="16">
        <f t="shared" si="122"/>
        <v>0</v>
      </c>
      <c r="DN16" s="16">
        <f t="shared" si="123"/>
        <v>0</v>
      </c>
      <c r="DO16" s="16">
        <f t="shared" si="124"/>
        <v>0</v>
      </c>
      <c r="DP16" s="16">
        <f t="shared" si="125"/>
        <v>0</v>
      </c>
      <c r="DQ16" s="16">
        <f t="shared" si="126"/>
        <v>7</v>
      </c>
      <c r="DR16" s="69" t="str">
        <f t="shared" si="127"/>
        <v/>
      </c>
      <c r="DS16" s="4">
        <f t="shared" si="128"/>
        <v>46702</v>
      </c>
      <c r="DT16" s="8"/>
      <c r="DU16" s="16">
        <f t="shared" si="129"/>
        <v>0</v>
      </c>
      <c r="DV16" s="16">
        <f t="shared" si="130"/>
        <v>0</v>
      </c>
      <c r="DW16" s="16">
        <f t="shared" si="131"/>
        <v>0</v>
      </c>
      <c r="DX16" s="16">
        <f t="shared" si="132"/>
        <v>0</v>
      </c>
      <c r="DY16" s="16">
        <f t="shared" si="133"/>
        <v>0</v>
      </c>
      <c r="DZ16" s="16">
        <f t="shared" si="134"/>
        <v>0</v>
      </c>
      <c r="EA16" s="16">
        <f t="shared" si="135"/>
        <v>0</v>
      </c>
      <c r="EB16" s="16">
        <f t="shared" si="136"/>
        <v>0</v>
      </c>
      <c r="EC16" s="16">
        <f t="shared" si="137"/>
        <v>8</v>
      </c>
      <c r="ED16" s="69" t="str">
        <f t="shared" si="138"/>
        <v/>
      </c>
      <c r="EE16" s="4">
        <f t="shared" si="139"/>
        <v>46732</v>
      </c>
      <c r="EF16" s="8"/>
      <c r="EG16" s="16">
        <f t="shared" si="140"/>
        <v>0</v>
      </c>
      <c r="EH16" s="16">
        <f t="shared" si="141"/>
        <v>0</v>
      </c>
      <c r="EI16" s="16">
        <f t="shared" si="142"/>
        <v>0</v>
      </c>
      <c r="EJ16" s="16">
        <f t="shared" si="143"/>
        <v>0</v>
      </c>
      <c r="EK16" s="16">
        <f t="shared" si="144"/>
        <v>0</v>
      </c>
      <c r="EL16" s="16">
        <f t="shared" si="145"/>
        <v>0</v>
      </c>
      <c r="EM16" s="16">
        <f t="shared" si="146"/>
        <v>0</v>
      </c>
      <c r="EN16" s="16">
        <f t="shared" si="147"/>
        <v>0</v>
      </c>
      <c r="EO16" s="16">
        <f t="shared" si="148"/>
        <v>0</v>
      </c>
      <c r="EP16" s="55"/>
    </row>
    <row r="17" spans="1:146" ht="21" customHeight="1" x14ac:dyDescent="0.2">
      <c r="A17" s="55"/>
      <c r="B17" s="69" t="str">
        <f t="shared" si="25"/>
        <v/>
      </c>
      <c r="C17" s="4">
        <f t="shared" si="26"/>
        <v>46399</v>
      </c>
      <c r="D17" s="66"/>
      <c r="E17" s="2">
        <f t="shared" si="149"/>
        <v>0</v>
      </c>
      <c r="F17" s="2">
        <f t="shared" si="150"/>
        <v>0</v>
      </c>
      <c r="G17" s="2">
        <f t="shared" si="151"/>
        <v>0</v>
      </c>
      <c r="H17" s="16">
        <f t="shared" si="27"/>
        <v>0</v>
      </c>
      <c r="I17" s="16">
        <f t="shared" si="28"/>
        <v>0</v>
      </c>
      <c r="J17" s="16">
        <f t="shared" si="29"/>
        <v>0</v>
      </c>
      <c r="K17" s="16">
        <f t="shared" si="30"/>
        <v>0</v>
      </c>
      <c r="L17" s="16">
        <f t="shared" si="31"/>
        <v>0</v>
      </c>
      <c r="M17" s="16">
        <f t="shared" si="32"/>
        <v>8</v>
      </c>
      <c r="N17" s="69" t="str">
        <f t="shared" si="33"/>
        <v/>
      </c>
      <c r="O17" s="4">
        <f t="shared" si="34"/>
        <v>46430</v>
      </c>
      <c r="P17" s="8"/>
      <c r="Q17" s="16">
        <f t="shared" si="35"/>
        <v>0</v>
      </c>
      <c r="R17" s="16">
        <f t="shared" si="36"/>
        <v>0</v>
      </c>
      <c r="S17" s="16">
        <f t="shared" si="37"/>
        <v>0</v>
      </c>
      <c r="T17" s="16">
        <f t="shared" si="1"/>
        <v>0</v>
      </c>
      <c r="U17" s="16">
        <f t="shared" si="2"/>
        <v>0</v>
      </c>
      <c r="V17" s="16">
        <f t="shared" si="3"/>
        <v>0</v>
      </c>
      <c r="W17" s="16">
        <f t="shared" si="4"/>
        <v>0</v>
      </c>
      <c r="X17" s="16">
        <f t="shared" si="38"/>
        <v>0</v>
      </c>
      <c r="Y17" s="16">
        <f t="shared" si="39"/>
        <v>4</v>
      </c>
      <c r="Z17" s="69" t="str">
        <f t="shared" si="40"/>
        <v/>
      </c>
      <c r="AA17" s="4">
        <f t="shared" si="41"/>
        <v>46458</v>
      </c>
      <c r="AB17" s="8"/>
      <c r="AC17" s="16">
        <f t="shared" si="42"/>
        <v>0</v>
      </c>
      <c r="AD17" s="16">
        <f t="shared" si="43"/>
        <v>0</v>
      </c>
      <c r="AE17" s="16">
        <f t="shared" si="44"/>
        <v>0</v>
      </c>
      <c r="AF17" s="16">
        <f t="shared" si="45"/>
        <v>0</v>
      </c>
      <c r="AG17" s="16">
        <f t="shared" si="46"/>
        <v>0</v>
      </c>
      <c r="AH17" s="16">
        <f t="shared" si="47"/>
        <v>0</v>
      </c>
      <c r="AI17" s="16">
        <f t="shared" si="48"/>
        <v>0</v>
      </c>
      <c r="AJ17" s="16">
        <f t="shared" si="49"/>
        <v>0</v>
      </c>
      <c r="AK17" s="16">
        <f t="shared" si="50"/>
        <v>4</v>
      </c>
      <c r="AL17" s="69" t="str">
        <f t="shared" si="51"/>
        <v/>
      </c>
      <c r="AM17" s="4">
        <f t="shared" si="52"/>
        <v>46489</v>
      </c>
      <c r="AN17" s="8"/>
      <c r="AO17" s="16">
        <f t="shared" si="53"/>
        <v>0</v>
      </c>
      <c r="AP17" s="16">
        <f t="shared" si="54"/>
        <v>0</v>
      </c>
      <c r="AQ17" s="16">
        <f t="shared" si="55"/>
        <v>0</v>
      </c>
      <c r="AR17" s="16">
        <f t="shared" si="56"/>
        <v>0</v>
      </c>
      <c r="AS17" s="16">
        <f t="shared" si="57"/>
        <v>0</v>
      </c>
      <c r="AT17" s="16">
        <f t="shared" si="58"/>
        <v>0</v>
      </c>
      <c r="AU17" s="16">
        <f t="shared" si="59"/>
        <v>0</v>
      </c>
      <c r="AV17" s="16">
        <f t="shared" si="60"/>
        <v>0</v>
      </c>
      <c r="AW17" s="16">
        <f t="shared" si="9"/>
        <v>7</v>
      </c>
      <c r="AX17" s="69">
        <f t="shared" si="61"/>
        <v>19</v>
      </c>
      <c r="AY17" s="4">
        <f t="shared" si="62"/>
        <v>46519</v>
      </c>
      <c r="AZ17" s="8"/>
      <c r="BA17" s="16">
        <f t="shared" si="63"/>
        <v>0</v>
      </c>
      <c r="BB17" s="16">
        <f t="shared" si="64"/>
        <v>0</v>
      </c>
      <c r="BC17" s="16">
        <f t="shared" si="65"/>
        <v>0</v>
      </c>
      <c r="BD17" s="16">
        <f t="shared" si="66"/>
        <v>0</v>
      </c>
      <c r="BE17" s="16">
        <f t="shared" si="67"/>
        <v>0</v>
      </c>
      <c r="BF17" s="16">
        <f t="shared" si="68"/>
        <v>0</v>
      </c>
      <c r="BG17" s="16">
        <f t="shared" si="69"/>
        <v>0</v>
      </c>
      <c r="BH17" s="16">
        <f t="shared" si="70"/>
        <v>0</v>
      </c>
      <c r="BI17" s="16">
        <f t="shared" si="71"/>
        <v>8</v>
      </c>
      <c r="BJ17" s="69" t="str">
        <f t="shared" si="72"/>
        <v/>
      </c>
      <c r="BK17" s="4">
        <f t="shared" si="73"/>
        <v>46550</v>
      </c>
      <c r="BL17" s="8"/>
      <c r="BM17" s="16">
        <f t="shared" si="74"/>
        <v>0</v>
      </c>
      <c r="BN17" s="16">
        <f t="shared" si="75"/>
        <v>0</v>
      </c>
      <c r="BO17" s="16">
        <f t="shared" si="76"/>
        <v>0</v>
      </c>
      <c r="BP17" s="16">
        <f t="shared" si="77"/>
        <v>0</v>
      </c>
      <c r="BQ17" s="16">
        <f t="shared" si="78"/>
        <v>0</v>
      </c>
      <c r="BR17" s="16">
        <f t="shared" si="79"/>
        <v>0</v>
      </c>
      <c r="BS17" s="16">
        <f t="shared" si="80"/>
        <v>0</v>
      </c>
      <c r="BT17" s="16">
        <f t="shared" si="81"/>
        <v>0</v>
      </c>
      <c r="BU17" s="16">
        <f t="shared" si="82"/>
        <v>0</v>
      </c>
      <c r="BV17" s="69" t="str">
        <f t="shared" si="83"/>
        <v/>
      </c>
      <c r="BW17" s="4">
        <f t="shared" si="84"/>
        <v>46580</v>
      </c>
      <c r="BX17" s="8"/>
      <c r="BY17" s="16">
        <f t="shared" si="85"/>
        <v>0</v>
      </c>
      <c r="BZ17" s="16">
        <f t="shared" si="86"/>
        <v>0</v>
      </c>
      <c r="CA17" s="16">
        <f t="shared" si="87"/>
        <v>0</v>
      </c>
      <c r="CB17" s="16">
        <f t="shared" si="88"/>
        <v>0</v>
      </c>
      <c r="CC17" s="16">
        <f t="shared" si="89"/>
        <v>0</v>
      </c>
      <c r="CD17" s="16">
        <f t="shared" si="90"/>
        <v>0</v>
      </c>
      <c r="CE17" s="16">
        <f t="shared" si="91"/>
        <v>0</v>
      </c>
      <c r="CF17" s="16">
        <f t="shared" si="92"/>
        <v>0</v>
      </c>
      <c r="CG17" s="16">
        <f t="shared" si="93"/>
        <v>7</v>
      </c>
      <c r="CH17" s="69" t="str">
        <f t="shared" si="94"/>
        <v/>
      </c>
      <c r="CI17" s="4">
        <f t="shared" si="95"/>
        <v>46611</v>
      </c>
      <c r="CJ17" s="8"/>
      <c r="CK17" s="16">
        <f t="shared" si="96"/>
        <v>0</v>
      </c>
      <c r="CL17" s="16">
        <f t="shared" si="97"/>
        <v>0</v>
      </c>
      <c r="CM17" s="16">
        <f t="shared" si="98"/>
        <v>0</v>
      </c>
      <c r="CN17" s="16">
        <f t="shared" si="99"/>
        <v>0</v>
      </c>
      <c r="CO17" s="16">
        <f t="shared" si="100"/>
        <v>0</v>
      </c>
      <c r="CP17" s="16">
        <f t="shared" si="101"/>
        <v>0</v>
      </c>
      <c r="CQ17" s="16">
        <f t="shared" si="102"/>
        <v>0</v>
      </c>
      <c r="CR17" s="16">
        <f t="shared" si="103"/>
        <v>0</v>
      </c>
      <c r="CS17" s="16">
        <f t="shared" si="104"/>
        <v>8</v>
      </c>
      <c r="CT17" s="69" t="str">
        <f t="shared" si="105"/>
        <v/>
      </c>
      <c r="CU17" s="4">
        <f t="shared" si="106"/>
        <v>46642</v>
      </c>
      <c r="CV17" s="8"/>
      <c r="CW17" s="16">
        <f t="shared" si="107"/>
        <v>0</v>
      </c>
      <c r="CX17" s="16">
        <f t="shared" si="108"/>
        <v>0</v>
      </c>
      <c r="CY17" s="16">
        <f t="shared" si="109"/>
        <v>0</v>
      </c>
      <c r="CZ17" s="16">
        <f t="shared" si="110"/>
        <v>0</v>
      </c>
      <c r="DA17" s="16">
        <f t="shared" si="111"/>
        <v>0</v>
      </c>
      <c r="DB17" s="16">
        <f t="shared" si="112"/>
        <v>0</v>
      </c>
      <c r="DC17" s="16">
        <f t="shared" si="113"/>
        <v>0</v>
      </c>
      <c r="DD17" s="16">
        <f t="shared" si="114"/>
        <v>0</v>
      </c>
      <c r="DE17" s="16">
        <f t="shared" si="115"/>
        <v>0</v>
      </c>
      <c r="DF17" s="69" t="str">
        <f t="shared" si="116"/>
        <v/>
      </c>
      <c r="DG17" s="4">
        <f t="shared" si="117"/>
        <v>46672</v>
      </c>
      <c r="DH17" s="8"/>
      <c r="DI17" s="16">
        <f t="shared" si="118"/>
        <v>0</v>
      </c>
      <c r="DJ17" s="16">
        <f t="shared" si="119"/>
        <v>0</v>
      </c>
      <c r="DK17" s="16">
        <f t="shared" si="120"/>
        <v>0</v>
      </c>
      <c r="DL17" s="16">
        <f t="shared" si="121"/>
        <v>0</v>
      </c>
      <c r="DM17" s="16">
        <f t="shared" si="122"/>
        <v>0</v>
      </c>
      <c r="DN17" s="16">
        <f t="shared" si="123"/>
        <v>0</v>
      </c>
      <c r="DO17" s="16">
        <f t="shared" si="124"/>
        <v>0</v>
      </c>
      <c r="DP17" s="16">
        <f t="shared" si="125"/>
        <v>0</v>
      </c>
      <c r="DQ17" s="16">
        <f t="shared" si="126"/>
        <v>8</v>
      </c>
      <c r="DR17" s="69" t="str">
        <f t="shared" si="127"/>
        <v/>
      </c>
      <c r="DS17" s="4">
        <f t="shared" si="128"/>
        <v>46703</v>
      </c>
      <c r="DT17" s="8"/>
      <c r="DU17" s="16">
        <f t="shared" si="129"/>
        <v>0</v>
      </c>
      <c r="DV17" s="16">
        <f t="shared" si="130"/>
        <v>0</v>
      </c>
      <c r="DW17" s="16">
        <f t="shared" si="131"/>
        <v>0</v>
      </c>
      <c r="DX17" s="16">
        <f t="shared" si="132"/>
        <v>0</v>
      </c>
      <c r="DY17" s="16">
        <f t="shared" si="133"/>
        <v>0</v>
      </c>
      <c r="DZ17" s="16">
        <f t="shared" si="134"/>
        <v>0</v>
      </c>
      <c r="EA17" s="16">
        <f t="shared" si="135"/>
        <v>0</v>
      </c>
      <c r="EB17" s="16">
        <f t="shared" si="136"/>
        <v>0</v>
      </c>
      <c r="EC17" s="16">
        <f t="shared" si="137"/>
        <v>4</v>
      </c>
      <c r="ED17" s="69" t="str">
        <f t="shared" si="138"/>
        <v/>
      </c>
      <c r="EE17" s="4">
        <f t="shared" si="139"/>
        <v>46733</v>
      </c>
      <c r="EF17" s="8"/>
      <c r="EG17" s="16">
        <f t="shared" si="140"/>
        <v>0</v>
      </c>
      <c r="EH17" s="16">
        <f t="shared" si="141"/>
        <v>0</v>
      </c>
      <c r="EI17" s="16">
        <f t="shared" si="142"/>
        <v>0</v>
      </c>
      <c r="EJ17" s="16">
        <f t="shared" si="143"/>
        <v>0</v>
      </c>
      <c r="EK17" s="16">
        <f t="shared" si="144"/>
        <v>0</v>
      </c>
      <c r="EL17" s="16">
        <f t="shared" si="145"/>
        <v>0</v>
      </c>
      <c r="EM17" s="16">
        <f t="shared" si="146"/>
        <v>0</v>
      </c>
      <c r="EN17" s="16">
        <f t="shared" si="147"/>
        <v>0</v>
      </c>
      <c r="EO17" s="16">
        <f t="shared" si="148"/>
        <v>0</v>
      </c>
      <c r="EP17" s="55"/>
    </row>
    <row r="18" spans="1:146" ht="21" customHeight="1" x14ac:dyDescent="0.2">
      <c r="A18" s="55"/>
      <c r="B18" s="69">
        <f t="shared" si="25"/>
        <v>2</v>
      </c>
      <c r="C18" s="4">
        <f t="shared" si="26"/>
        <v>46400</v>
      </c>
      <c r="D18" s="66"/>
      <c r="E18" s="2">
        <f t="shared" si="149"/>
        <v>0</v>
      </c>
      <c r="F18" s="2">
        <f t="shared" si="150"/>
        <v>0</v>
      </c>
      <c r="G18" s="2">
        <f t="shared" si="151"/>
        <v>0</v>
      </c>
      <c r="H18" s="16">
        <f t="shared" si="27"/>
        <v>0</v>
      </c>
      <c r="I18" s="16">
        <f t="shared" si="28"/>
        <v>0</v>
      </c>
      <c r="J18" s="16">
        <f t="shared" si="29"/>
        <v>0</v>
      </c>
      <c r="K18" s="16">
        <f t="shared" si="30"/>
        <v>0</v>
      </c>
      <c r="L18" s="16">
        <f t="shared" si="31"/>
        <v>0</v>
      </c>
      <c r="M18" s="16">
        <f t="shared" si="32"/>
        <v>8</v>
      </c>
      <c r="N18" s="69" t="str">
        <f t="shared" si="33"/>
        <v/>
      </c>
      <c r="O18" s="4">
        <f t="shared" si="34"/>
        <v>46431</v>
      </c>
      <c r="P18" s="8"/>
      <c r="Q18" s="16">
        <f t="shared" si="35"/>
        <v>0</v>
      </c>
      <c r="R18" s="16">
        <f t="shared" si="36"/>
        <v>0</v>
      </c>
      <c r="S18" s="16">
        <f t="shared" si="37"/>
        <v>0</v>
      </c>
      <c r="T18" s="16">
        <f t="shared" si="1"/>
        <v>0</v>
      </c>
      <c r="U18" s="16">
        <f t="shared" si="2"/>
        <v>0</v>
      </c>
      <c r="V18" s="16">
        <f t="shared" si="3"/>
        <v>0</v>
      </c>
      <c r="W18" s="16">
        <f t="shared" si="4"/>
        <v>0</v>
      </c>
      <c r="X18" s="16">
        <f t="shared" si="38"/>
        <v>0</v>
      </c>
      <c r="Y18" s="16">
        <f t="shared" si="39"/>
        <v>0</v>
      </c>
      <c r="Z18" s="69" t="str">
        <f t="shared" si="40"/>
        <v/>
      </c>
      <c r="AA18" s="4">
        <f t="shared" si="41"/>
        <v>46459</v>
      </c>
      <c r="AB18" s="8"/>
      <c r="AC18" s="16">
        <f t="shared" si="42"/>
        <v>0</v>
      </c>
      <c r="AD18" s="16">
        <f t="shared" si="43"/>
        <v>0</v>
      </c>
      <c r="AE18" s="16">
        <f t="shared" si="44"/>
        <v>0</v>
      </c>
      <c r="AF18" s="16">
        <f t="shared" si="45"/>
        <v>0</v>
      </c>
      <c r="AG18" s="16">
        <f t="shared" si="46"/>
        <v>0</v>
      </c>
      <c r="AH18" s="16">
        <f t="shared" si="47"/>
        <v>0</v>
      </c>
      <c r="AI18" s="16">
        <f t="shared" si="48"/>
        <v>0</v>
      </c>
      <c r="AJ18" s="16">
        <f t="shared" si="49"/>
        <v>0</v>
      </c>
      <c r="AK18" s="16">
        <f t="shared" si="50"/>
        <v>0</v>
      </c>
      <c r="AL18" s="69" t="str">
        <f t="shared" si="51"/>
        <v/>
      </c>
      <c r="AM18" s="4">
        <f t="shared" si="52"/>
        <v>46490</v>
      </c>
      <c r="AN18" s="8"/>
      <c r="AO18" s="16">
        <f t="shared" si="53"/>
        <v>0</v>
      </c>
      <c r="AP18" s="16">
        <f t="shared" si="54"/>
        <v>0</v>
      </c>
      <c r="AQ18" s="16">
        <f t="shared" si="55"/>
        <v>0</v>
      </c>
      <c r="AR18" s="16">
        <f t="shared" si="56"/>
        <v>0</v>
      </c>
      <c r="AS18" s="16">
        <f t="shared" si="57"/>
        <v>0</v>
      </c>
      <c r="AT18" s="16">
        <f t="shared" si="58"/>
        <v>0</v>
      </c>
      <c r="AU18" s="16">
        <f t="shared" si="59"/>
        <v>0</v>
      </c>
      <c r="AV18" s="16">
        <f t="shared" si="60"/>
        <v>0</v>
      </c>
      <c r="AW18" s="16">
        <f t="shared" si="9"/>
        <v>8</v>
      </c>
      <c r="AX18" s="69" t="str">
        <f t="shared" si="61"/>
        <v/>
      </c>
      <c r="AY18" s="4">
        <f t="shared" si="62"/>
        <v>46520</v>
      </c>
      <c r="AZ18" s="8"/>
      <c r="BA18" s="16">
        <f t="shared" si="63"/>
        <v>0</v>
      </c>
      <c r="BB18" s="16">
        <f t="shared" si="64"/>
        <v>0</v>
      </c>
      <c r="BC18" s="16">
        <f t="shared" si="65"/>
        <v>0</v>
      </c>
      <c r="BD18" s="16">
        <f t="shared" si="66"/>
        <v>0</v>
      </c>
      <c r="BE18" s="16">
        <f t="shared" si="67"/>
        <v>0</v>
      </c>
      <c r="BF18" s="16">
        <f t="shared" si="68"/>
        <v>0</v>
      </c>
      <c r="BG18" s="16">
        <f t="shared" si="69"/>
        <v>0</v>
      </c>
      <c r="BH18" s="16">
        <f t="shared" si="70"/>
        <v>0</v>
      </c>
      <c r="BI18" s="16">
        <f t="shared" si="71"/>
        <v>8</v>
      </c>
      <c r="BJ18" s="69" t="str">
        <f t="shared" si="72"/>
        <v/>
      </c>
      <c r="BK18" s="4">
        <f t="shared" si="73"/>
        <v>46551</v>
      </c>
      <c r="BL18" s="8"/>
      <c r="BM18" s="16">
        <f t="shared" si="74"/>
        <v>0</v>
      </c>
      <c r="BN18" s="16">
        <f t="shared" si="75"/>
        <v>0</v>
      </c>
      <c r="BO18" s="16">
        <f t="shared" si="76"/>
        <v>0</v>
      </c>
      <c r="BP18" s="16">
        <f t="shared" si="77"/>
        <v>0</v>
      </c>
      <c r="BQ18" s="16">
        <f t="shared" si="78"/>
        <v>0</v>
      </c>
      <c r="BR18" s="16">
        <f t="shared" si="79"/>
        <v>0</v>
      </c>
      <c r="BS18" s="16">
        <f t="shared" si="80"/>
        <v>0</v>
      </c>
      <c r="BT18" s="16">
        <f t="shared" si="81"/>
        <v>0</v>
      </c>
      <c r="BU18" s="16">
        <f t="shared" si="82"/>
        <v>0</v>
      </c>
      <c r="BV18" s="69" t="str">
        <f t="shared" si="83"/>
        <v/>
      </c>
      <c r="BW18" s="4">
        <f t="shared" si="84"/>
        <v>46581</v>
      </c>
      <c r="BX18" s="8"/>
      <c r="BY18" s="16">
        <f t="shared" si="85"/>
        <v>0</v>
      </c>
      <c r="BZ18" s="16">
        <f t="shared" si="86"/>
        <v>0</v>
      </c>
      <c r="CA18" s="16">
        <f t="shared" si="87"/>
        <v>0</v>
      </c>
      <c r="CB18" s="16">
        <f t="shared" si="88"/>
        <v>0</v>
      </c>
      <c r="CC18" s="16">
        <f t="shared" si="89"/>
        <v>0</v>
      </c>
      <c r="CD18" s="16">
        <f t="shared" si="90"/>
        <v>0</v>
      </c>
      <c r="CE18" s="16">
        <f t="shared" si="91"/>
        <v>0</v>
      </c>
      <c r="CF18" s="16">
        <f t="shared" si="92"/>
        <v>0</v>
      </c>
      <c r="CG18" s="16">
        <f t="shared" si="93"/>
        <v>8</v>
      </c>
      <c r="CH18" s="69" t="str">
        <f t="shared" si="94"/>
        <v/>
      </c>
      <c r="CI18" s="4">
        <f t="shared" si="95"/>
        <v>46612</v>
      </c>
      <c r="CJ18" s="8"/>
      <c r="CK18" s="16">
        <f t="shared" si="96"/>
        <v>0</v>
      </c>
      <c r="CL18" s="16">
        <f t="shared" si="97"/>
        <v>0</v>
      </c>
      <c r="CM18" s="16">
        <f t="shared" si="98"/>
        <v>0</v>
      </c>
      <c r="CN18" s="16">
        <f t="shared" si="99"/>
        <v>0</v>
      </c>
      <c r="CO18" s="16">
        <f t="shared" si="100"/>
        <v>0</v>
      </c>
      <c r="CP18" s="16">
        <f t="shared" si="101"/>
        <v>0</v>
      </c>
      <c r="CQ18" s="16">
        <f t="shared" si="102"/>
        <v>0</v>
      </c>
      <c r="CR18" s="16">
        <f t="shared" si="103"/>
        <v>0</v>
      </c>
      <c r="CS18" s="16">
        <f t="shared" si="104"/>
        <v>4</v>
      </c>
      <c r="CT18" s="69" t="str">
        <f t="shared" si="105"/>
        <v/>
      </c>
      <c r="CU18" s="4">
        <f t="shared" si="106"/>
        <v>46643</v>
      </c>
      <c r="CV18" s="8"/>
      <c r="CW18" s="16">
        <f t="shared" si="107"/>
        <v>0</v>
      </c>
      <c r="CX18" s="16">
        <f t="shared" si="108"/>
        <v>0</v>
      </c>
      <c r="CY18" s="16">
        <f t="shared" si="109"/>
        <v>0</v>
      </c>
      <c r="CZ18" s="16">
        <f t="shared" si="110"/>
        <v>0</v>
      </c>
      <c r="DA18" s="16">
        <f t="shared" si="111"/>
        <v>0</v>
      </c>
      <c r="DB18" s="16">
        <f t="shared" si="112"/>
        <v>0</v>
      </c>
      <c r="DC18" s="16">
        <f t="shared" si="113"/>
        <v>0</v>
      </c>
      <c r="DD18" s="16">
        <f t="shared" si="114"/>
        <v>0</v>
      </c>
      <c r="DE18" s="16">
        <f t="shared" si="115"/>
        <v>7</v>
      </c>
      <c r="DF18" s="69">
        <f t="shared" si="116"/>
        <v>41</v>
      </c>
      <c r="DG18" s="4">
        <f t="shared" si="117"/>
        <v>46673</v>
      </c>
      <c r="DH18" s="8"/>
      <c r="DI18" s="16">
        <f t="shared" si="118"/>
        <v>0</v>
      </c>
      <c r="DJ18" s="16">
        <f t="shared" si="119"/>
        <v>0</v>
      </c>
      <c r="DK18" s="16">
        <f t="shared" si="120"/>
        <v>0</v>
      </c>
      <c r="DL18" s="16">
        <f t="shared" si="121"/>
        <v>0</v>
      </c>
      <c r="DM18" s="16">
        <f t="shared" si="122"/>
        <v>0</v>
      </c>
      <c r="DN18" s="16">
        <f t="shared" si="123"/>
        <v>0</v>
      </c>
      <c r="DO18" s="16">
        <f t="shared" si="124"/>
        <v>0</v>
      </c>
      <c r="DP18" s="16">
        <f t="shared" si="125"/>
        <v>0</v>
      </c>
      <c r="DQ18" s="16">
        <f t="shared" si="126"/>
        <v>8</v>
      </c>
      <c r="DR18" s="69" t="str">
        <f t="shared" si="127"/>
        <v/>
      </c>
      <c r="DS18" s="4">
        <f t="shared" si="128"/>
        <v>46704</v>
      </c>
      <c r="DT18" s="8"/>
      <c r="DU18" s="16">
        <f t="shared" si="129"/>
        <v>0</v>
      </c>
      <c r="DV18" s="16">
        <f t="shared" si="130"/>
        <v>0</v>
      </c>
      <c r="DW18" s="16">
        <f t="shared" si="131"/>
        <v>0</v>
      </c>
      <c r="DX18" s="16">
        <f t="shared" si="132"/>
        <v>0</v>
      </c>
      <c r="DY18" s="16">
        <f t="shared" si="133"/>
        <v>0</v>
      </c>
      <c r="DZ18" s="16">
        <f t="shared" si="134"/>
        <v>0</v>
      </c>
      <c r="EA18" s="16">
        <f t="shared" si="135"/>
        <v>0</v>
      </c>
      <c r="EB18" s="16">
        <f t="shared" si="136"/>
        <v>0</v>
      </c>
      <c r="EC18" s="16">
        <f t="shared" si="137"/>
        <v>0</v>
      </c>
      <c r="ED18" s="69" t="str">
        <f t="shared" si="138"/>
        <v/>
      </c>
      <c r="EE18" s="4">
        <f t="shared" si="139"/>
        <v>46734</v>
      </c>
      <c r="EF18" s="8"/>
      <c r="EG18" s="16">
        <f t="shared" si="140"/>
        <v>0</v>
      </c>
      <c r="EH18" s="16">
        <f t="shared" si="141"/>
        <v>0</v>
      </c>
      <c r="EI18" s="16">
        <f t="shared" si="142"/>
        <v>0</v>
      </c>
      <c r="EJ18" s="16">
        <f t="shared" si="143"/>
        <v>0</v>
      </c>
      <c r="EK18" s="16">
        <f t="shared" si="144"/>
        <v>0</v>
      </c>
      <c r="EL18" s="16">
        <f t="shared" si="145"/>
        <v>0</v>
      </c>
      <c r="EM18" s="16">
        <f t="shared" si="146"/>
        <v>0</v>
      </c>
      <c r="EN18" s="16">
        <f t="shared" si="147"/>
        <v>0</v>
      </c>
      <c r="EO18" s="16">
        <f t="shared" si="148"/>
        <v>7</v>
      </c>
      <c r="EP18" s="55"/>
    </row>
    <row r="19" spans="1:146" ht="21" customHeight="1" x14ac:dyDescent="0.2">
      <c r="A19" s="55"/>
      <c r="B19" s="69" t="str">
        <f t="shared" si="25"/>
        <v/>
      </c>
      <c r="C19" s="4">
        <f t="shared" si="26"/>
        <v>46401</v>
      </c>
      <c r="D19" s="66"/>
      <c r="E19" s="2">
        <f t="shared" si="149"/>
        <v>0</v>
      </c>
      <c r="F19" s="2">
        <f t="shared" si="150"/>
        <v>0</v>
      </c>
      <c r="G19" s="2">
        <f t="shared" si="151"/>
        <v>0</v>
      </c>
      <c r="H19" s="16">
        <f t="shared" si="27"/>
        <v>0</v>
      </c>
      <c r="I19" s="16">
        <f t="shared" si="28"/>
        <v>0</v>
      </c>
      <c r="J19" s="16">
        <f t="shared" si="29"/>
        <v>0</v>
      </c>
      <c r="K19" s="16">
        <f t="shared" si="30"/>
        <v>0</v>
      </c>
      <c r="L19" s="16">
        <f t="shared" si="31"/>
        <v>0</v>
      </c>
      <c r="M19" s="16">
        <f t="shared" si="32"/>
        <v>8</v>
      </c>
      <c r="N19" s="69" t="str">
        <f t="shared" si="33"/>
        <v/>
      </c>
      <c r="O19" s="4">
        <f t="shared" si="34"/>
        <v>46432</v>
      </c>
      <c r="P19" s="8"/>
      <c r="Q19" s="16">
        <f t="shared" si="35"/>
        <v>0</v>
      </c>
      <c r="R19" s="16">
        <f t="shared" si="36"/>
        <v>0</v>
      </c>
      <c r="S19" s="16">
        <f t="shared" si="37"/>
        <v>0</v>
      </c>
      <c r="T19" s="16">
        <f t="shared" si="1"/>
        <v>0</v>
      </c>
      <c r="U19" s="16">
        <f t="shared" si="2"/>
        <v>0</v>
      </c>
      <c r="V19" s="16">
        <f t="shared" si="3"/>
        <v>0</v>
      </c>
      <c r="W19" s="16">
        <f t="shared" si="4"/>
        <v>0</v>
      </c>
      <c r="X19" s="16">
        <f t="shared" si="38"/>
        <v>0</v>
      </c>
      <c r="Y19" s="16">
        <f t="shared" si="39"/>
        <v>0</v>
      </c>
      <c r="Z19" s="69" t="str">
        <f t="shared" si="40"/>
        <v/>
      </c>
      <c r="AA19" s="4">
        <f t="shared" si="41"/>
        <v>46460</v>
      </c>
      <c r="AB19" s="8"/>
      <c r="AC19" s="16">
        <f t="shared" si="42"/>
        <v>0</v>
      </c>
      <c r="AD19" s="16">
        <f t="shared" si="43"/>
        <v>0</v>
      </c>
      <c r="AE19" s="16">
        <f t="shared" si="44"/>
        <v>0</v>
      </c>
      <c r="AF19" s="16">
        <f t="shared" si="45"/>
        <v>0</v>
      </c>
      <c r="AG19" s="16">
        <f t="shared" si="46"/>
        <v>0</v>
      </c>
      <c r="AH19" s="16">
        <f t="shared" si="47"/>
        <v>0</v>
      </c>
      <c r="AI19" s="16">
        <f t="shared" si="48"/>
        <v>0</v>
      </c>
      <c r="AJ19" s="16">
        <f t="shared" si="49"/>
        <v>0</v>
      </c>
      <c r="AK19" s="16">
        <f t="shared" si="50"/>
        <v>0</v>
      </c>
      <c r="AL19" s="69">
        <f t="shared" si="51"/>
        <v>15</v>
      </c>
      <c r="AM19" s="4">
        <f t="shared" si="52"/>
        <v>46491</v>
      </c>
      <c r="AN19" s="8"/>
      <c r="AO19" s="16">
        <f t="shared" si="53"/>
        <v>0</v>
      </c>
      <c r="AP19" s="16">
        <f t="shared" si="54"/>
        <v>0</v>
      </c>
      <c r="AQ19" s="16">
        <f t="shared" si="55"/>
        <v>0</v>
      </c>
      <c r="AR19" s="16">
        <f t="shared" si="56"/>
        <v>0</v>
      </c>
      <c r="AS19" s="16">
        <f t="shared" si="57"/>
        <v>0</v>
      </c>
      <c r="AT19" s="16">
        <f t="shared" si="58"/>
        <v>0</v>
      </c>
      <c r="AU19" s="16">
        <f t="shared" si="59"/>
        <v>0</v>
      </c>
      <c r="AV19" s="16">
        <f t="shared" si="60"/>
        <v>0</v>
      </c>
      <c r="AW19" s="16">
        <f t="shared" si="9"/>
        <v>8</v>
      </c>
      <c r="AX19" s="69" t="str">
        <f t="shared" si="61"/>
        <v/>
      </c>
      <c r="AY19" s="4">
        <f t="shared" si="62"/>
        <v>46521</v>
      </c>
      <c r="AZ19" s="8"/>
      <c r="BA19" s="16">
        <f t="shared" si="63"/>
        <v>0</v>
      </c>
      <c r="BB19" s="16">
        <f t="shared" si="64"/>
        <v>0</v>
      </c>
      <c r="BC19" s="16">
        <f t="shared" si="65"/>
        <v>0</v>
      </c>
      <c r="BD19" s="16">
        <f t="shared" si="66"/>
        <v>0</v>
      </c>
      <c r="BE19" s="16">
        <f t="shared" si="67"/>
        <v>0</v>
      </c>
      <c r="BF19" s="16">
        <f t="shared" si="68"/>
        <v>0</v>
      </c>
      <c r="BG19" s="16">
        <f t="shared" si="69"/>
        <v>0</v>
      </c>
      <c r="BH19" s="16">
        <f t="shared" si="70"/>
        <v>0</v>
      </c>
      <c r="BI19" s="16">
        <f t="shared" si="71"/>
        <v>4</v>
      </c>
      <c r="BJ19" s="69" t="str">
        <f t="shared" si="72"/>
        <v/>
      </c>
      <c r="BK19" s="4">
        <f t="shared" si="73"/>
        <v>46552</v>
      </c>
      <c r="BL19" s="8"/>
      <c r="BM19" s="16">
        <f t="shared" si="74"/>
        <v>0</v>
      </c>
      <c r="BN19" s="16">
        <f t="shared" si="75"/>
        <v>0</v>
      </c>
      <c r="BO19" s="16">
        <f t="shared" si="76"/>
        <v>0</v>
      </c>
      <c r="BP19" s="16">
        <f t="shared" si="77"/>
        <v>0</v>
      </c>
      <c r="BQ19" s="16">
        <f t="shared" si="78"/>
        <v>0</v>
      </c>
      <c r="BR19" s="16">
        <f t="shared" si="79"/>
        <v>0</v>
      </c>
      <c r="BS19" s="16">
        <f t="shared" si="80"/>
        <v>0</v>
      </c>
      <c r="BT19" s="16">
        <f t="shared" si="81"/>
        <v>0</v>
      </c>
      <c r="BU19" s="16">
        <f t="shared" si="82"/>
        <v>7</v>
      </c>
      <c r="BV19" s="69">
        <f t="shared" si="83"/>
        <v>28</v>
      </c>
      <c r="BW19" s="4">
        <f t="shared" si="84"/>
        <v>46582</v>
      </c>
      <c r="BX19" s="8"/>
      <c r="BY19" s="16">
        <f t="shared" si="85"/>
        <v>0</v>
      </c>
      <c r="BZ19" s="16">
        <f t="shared" si="86"/>
        <v>0</v>
      </c>
      <c r="CA19" s="16">
        <f t="shared" si="87"/>
        <v>0</v>
      </c>
      <c r="CB19" s="16">
        <f t="shared" si="88"/>
        <v>0</v>
      </c>
      <c r="CC19" s="16">
        <f t="shared" si="89"/>
        <v>0</v>
      </c>
      <c r="CD19" s="16">
        <f t="shared" si="90"/>
        <v>0</v>
      </c>
      <c r="CE19" s="16">
        <f t="shared" si="91"/>
        <v>0</v>
      </c>
      <c r="CF19" s="16">
        <f t="shared" si="92"/>
        <v>0</v>
      </c>
      <c r="CG19" s="16">
        <f t="shared" si="93"/>
        <v>8</v>
      </c>
      <c r="CH19" s="69" t="str">
        <f t="shared" si="94"/>
        <v/>
      </c>
      <c r="CI19" s="4">
        <f t="shared" si="95"/>
        <v>46613</v>
      </c>
      <c r="CJ19" s="8"/>
      <c r="CK19" s="16">
        <f t="shared" si="96"/>
        <v>0</v>
      </c>
      <c r="CL19" s="16">
        <f t="shared" si="97"/>
        <v>0</v>
      </c>
      <c r="CM19" s="16">
        <f t="shared" si="98"/>
        <v>0</v>
      </c>
      <c r="CN19" s="16">
        <f t="shared" si="99"/>
        <v>0</v>
      </c>
      <c r="CO19" s="16">
        <f t="shared" si="100"/>
        <v>0</v>
      </c>
      <c r="CP19" s="16">
        <f t="shared" si="101"/>
        <v>0</v>
      </c>
      <c r="CQ19" s="16">
        <f t="shared" si="102"/>
        <v>0</v>
      </c>
      <c r="CR19" s="16">
        <f t="shared" si="103"/>
        <v>0</v>
      </c>
      <c r="CS19" s="16">
        <f t="shared" si="104"/>
        <v>0</v>
      </c>
      <c r="CT19" s="69" t="str">
        <f t="shared" si="105"/>
        <v/>
      </c>
      <c r="CU19" s="4">
        <f t="shared" si="106"/>
        <v>46644</v>
      </c>
      <c r="CV19" s="8"/>
      <c r="CW19" s="16">
        <f t="shared" si="107"/>
        <v>0</v>
      </c>
      <c r="CX19" s="16">
        <f t="shared" si="108"/>
        <v>0</v>
      </c>
      <c r="CY19" s="16">
        <f t="shared" si="109"/>
        <v>0</v>
      </c>
      <c r="CZ19" s="16">
        <f t="shared" si="110"/>
        <v>0</v>
      </c>
      <c r="DA19" s="16">
        <f t="shared" si="111"/>
        <v>0</v>
      </c>
      <c r="DB19" s="16">
        <f t="shared" si="112"/>
        <v>0</v>
      </c>
      <c r="DC19" s="16">
        <f t="shared" si="113"/>
        <v>0</v>
      </c>
      <c r="DD19" s="16">
        <f t="shared" si="114"/>
        <v>0</v>
      </c>
      <c r="DE19" s="16">
        <f t="shared" si="115"/>
        <v>8</v>
      </c>
      <c r="DF19" s="69" t="str">
        <f t="shared" si="116"/>
        <v/>
      </c>
      <c r="DG19" s="4">
        <f t="shared" si="117"/>
        <v>46674</v>
      </c>
      <c r="DH19" s="8"/>
      <c r="DI19" s="16">
        <f t="shared" si="118"/>
        <v>0</v>
      </c>
      <c r="DJ19" s="16">
        <f t="shared" si="119"/>
        <v>0</v>
      </c>
      <c r="DK19" s="16">
        <f t="shared" si="120"/>
        <v>0</v>
      </c>
      <c r="DL19" s="16">
        <f t="shared" si="121"/>
        <v>0</v>
      </c>
      <c r="DM19" s="16">
        <f t="shared" si="122"/>
        <v>0</v>
      </c>
      <c r="DN19" s="16">
        <f t="shared" si="123"/>
        <v>0</v>
      </c>
      <c r="DO19" s="16">
        <f t="shared" si="124"/>
        <v>0</v>
      </c>
      <c r="DP19" s="16">
        <f t="shared" si="125"/>
        <v>0</v>
      </c>
      <c r="DQ19" s="16">
        <f t="shared" si="126"/>
        <v>8</v>
      </c>
      <c r="DR19" s="69" t="str">
        <f t="shared" si="127"/>
        <v/>
      </c>
      <c r="DS19" s="4">
        <f t="shared" si="128"/>
        <v>46705</v>
      </c>
      <c r="DT19" s="8"/>
      <c r="DU19" s="16">
        <f t="shared" si="129"/>
        <v>0</v>
      </c>
      <c r="DV19" s="16">
        <f t="shared" si="130"/>
        <v>0</v>
      </c>
      <c r="DW19" s="16">
        <f t="shared" si="131"/>
        <v>0</v>
      </c>
      <c r="DX19" s="16">
        <f t="shared" si="132"/>
        <v>0</v>
      </c>
      <c r="DY19" s="16">
        <f t="shared" si="133"/>
        <v>0</v>
      </c>
      <c r="DZ19" s="16">
        <f t="shared" si="134"/>
        <v>0</v>
      </c>
      <c r="EA19" s="16">
        <f t="shared" si="135"/>
        <v>0</v>
      </c>
      <c r="EB19" s="16">
        <f t="shared" si="136"/>
        <v>0</v>
      </c>
      <c r="EC19" s="16">
        <f t="shared" si="137"/>
        <v>0</v>
      </c>
      <c r="ED19" s="69" t="str">
        <f t="shared" si="138"/>
        <v/>
      </c>
      <c r="EE19" s="4">
        <f t="shared" si="139"/>
        <v>46735</v>
      </c>
      <c r="EF19" s="8"/>
      <c r="EG19" s="16">
        <f t="shared" si="140"/>
        <v>0</v>
      </c>
      <c r="EH19" s="16">
        <f t="shared" si="141"/>
        <v>0</v>
      </c>
      <c r="EI19" s="16">
        <f t="shared" si="142"/>
        <v>0</v>
      </c>
      <c r="EJ19" s="16">
        <f t="shared" si="143"/>
        <v>0</v>
      </c>
      <c r="EK19" s="16">
        <f t="shared" si="144"/>
        <v>0</v>
      </c>
      <c r="EL19" s="16">
        <f t="shared" si="145"/>
        <v>0</v>
      </c>
      <c r="EM19" s="16">
        <f t="shared" si="146"/>
        <v>0</v>
      </c>
      <c r="EN19" s="16">
        <f t="shared" si="147"/>
        <v>0</v>
      </c>
      <c r="EO19" s="16">
        <f t="shared" si="148"/>
        <v>8</v>
      </c>
      <c r="EP19" s="55"/>
    </row>
    <row r="20" spans="1:146" ht="21" customHeight="1" x14ac:dyDescent="0.2">
      <c r="A20" s="55"/>
      <c r="B20" s="69" t="str">
        <f t="shared" si="25"/>
        <v/>
      </c>
      <c r="C20" s="4">
        <f t="shared" si="26"/>
        <v>46402</v>
      </c>
      <c r="D20" s="66"/>
      <c r="E20" s="2">
        <f t="shared" si="149"/>
        <v>0</v>
      </c>
      <c r="F20" s="2">
        <f t="shared" si="150"/>
        <v>0</v>
      </c>
      <c r="G20" s="2">
        <f t="shared" si="151"/>
        <v>0</v>
      </c>
      <c r="H20" s="16">
        <f t="shared" si="27"/>
        <v>0</v>
      </c>
      <c r="I20" s="16">
        <f t="shared" si="28"/>
        <v>0</v>
      </c>
      <c r="J20" s="16">
        <f t="shared" si="29"/>
        <v>0</v>
      </c>
      <c r="K20" s="16">
        <f t="shared" si="30"/>
        <v>0</v>
      </c>
      <c r="L20" s="16">
        <f t="shared" si="31"/>
        <v>0</v>
      </c>
      <c r="M20" s="16">
        <f t="shared" si="32"/>
        <v>4</v>
      </c>
      <c r="N20" s="69" t="str">
        <f t="shared" si="33"/>
        <v/>
      </c>
      <c r="O20" s="4">
        <f t="shared" si="34"/>
        <v>46433</v>
      </c>
      <c r="P20" s="8"/>
      <c r="Q20" s="16">
        <f t="shared" si="35"/>
        <v>0</v>
      </c>
      <c r="R20" s="16">
        <f t="shared" si="36"/>
        <v>0</v>
      </c>
      <c r="S20" s="16">
        <f t="shared" si="37"/>
        <v>0</v>
      </c>
      <c r="T20" s="16">
        <f t="shared" si="1"/>
        <v>0</v>
      </c>
      <c r="U20" s="16">
        <f t="shared" si="2"/>
        <v>0</v>
      </c>
      <c r="V20" s="16">
        <f t="shared" si="3"/>
        <v>0</v>
      </c>
      <c r="W20" s="16">
        <f t="shared" si="4"/>
        <v>0</v>
      </c>
      <c r="X20" s="16">
        <f t="shared" si="38"/>
        <v>0</v>
      </c>
      <c r="Y20" s="16">
        <f t="shared" si="39"/>
        <v>7</v>
      </c>
      <c r="Z20" s="69" t="str">
        <f t="shared" si="40"/>
        <v/>
      </c>
      <c r="AA20" s="4">
        <f t="shared" si="41"/>
        <v>46461</v>
      </c>
      <c r="AB20" s="8"/>
      <c r="AC20" s="16">
        <f t="shared" si="42"/>
        <v>0</v>
      </c>
      <c r="AD20" s="16">
        <f t="shared" si="43"/>
        <v>0</v>
      </c>
      <c r="AE20" s="16">
        <f t="shared" si="44"/>
        <v>0</v>
      </c>
      <c r="AF20" s="16">
        <f t="shared" si="45"/>
        <v>0</v>
      </c>
      <c r="AG20" s="16">
        <f t="shared" si="46"/>
        <v>0</v>
      </c>
      <c r="AH20" s="16">
        <f t="shared" si="47"/>
        <v>0</v>
      </c>
      <c r="AI20" s="16">
        <f t="shared" si="48"/>
        <v>0</v>
      </c>
      <c r="AJ20" s="16">
        <f t="shared" si="49"/>
        <v>0</v>
      </c>
      <c r="AK20" s="16">
        <f t="shared" si="50"/>
        <v>7</v>
      </c>
      <c r="AL20" s="69" t="str">
        <f t="shared" si="51"/>
        <v/>
      </c>
      <c r="AM20" s="4">
        <f t="shared" si="52"/>
        <v>46492</v>
      </c>
      <c r="AN20" s="8"/>
      <c r="AO20" s="16">
        <f t="shared" si="53"/>
        <v>0</v>
      </c>
      <c r="AP20" s="16">
        <f t="shared" si="54"/>
        <v>0</v>
      </c>
      <c r="AQ20" s="16">
        <f t="shared" si="55"/>
        <v>0</v>
      </c>
      <c r="AR20" s="16">
        <f t="shared" si="56"/>
        <v>0</v>
      </c>
      <c r="AS20" s="16">
        <f t="shared" si="57"/>
        <v>0</v>
      </c>
      <c r="AT20" s="16">
        <f t="shared" si="58"/>
        <v>0</v>
      </c>
      <c r="AU20" s="16">
        <f t="shared" si="59"/>
        <v>0</v>
      </c>
      <c r="AV20" s="16">
        <f t="shared" si="60"/>
        <v>0</v>
      </c>
      <c r="AW20" s="16">
        <f t="shared" si="9"/>
        <v>8</v>
      </c>
      <c r="AX20" s="69" t="str">
        <f t="shared" si="61"/>
        <v/>
      </c>
      <c r="AY20" s="4">
        <f t="shared" si="62"/>
        <v>46522</v>
      </c>
      <c r="AZ20" s="8"/>
      <c r="BA20" s="16">
        <f t="shared" si="63"/>
        <v>0</v>
      </c>
      <c r="BB20" s="16">
        <f t="shared" si="64"/>
        <v>0</v>
      </c>
      <c r="BC20" s="16">
        <f t="shared" si="65"/>
        <v>0</v>
      </c>
      <c r="BD20" s="16">
        <f t="shared" si="66"/>
        <v>0</v>
      </c>
      <c r="BE20" s="16">
        <f t="shared" si="67"/>
        <v>0</v>
      </c>
      <c r="BF20" s="16">
        <f t="shared" si="68"/>
        <v>0</v>
      </c>
      <c r="BG20" s="16">
        <f t="shared" si="69"/>
        <v>0</v>
      </c>
      <c r="BH20" s="16">
        <f t="shared" si="70"/>
        <v>0</v>
      </c>
      <c r="BI20" s="16">
        <f t="shared" si="71"/>
        <v>0</v>
      </c>
      <c r="BJ20" s="69" t="str">
        <f t="shared" si="72"/>
        <v/>
      </c>
      <c r="BK20" s="4">
        <f t="shared" si="73"/>
        <v>46553</v>
      </c>
      <c r="BL20" s="8"/>
      <c r="BM20" s="16">
        <f t="shared" si="74"/>
        <v>0</v>
      </c>
      <c r="BN20" s="16">
        <f t="shared" si="75"/>
        <v>0</v>
      </c>
      <c r="BO20" s="16">
        <f t="shared" si="76"/>
        <v>0</v>
      </c>
      <c r="BP20" s="16">
        <f t="shared" si="77"/>
        <v>0</v>
      </c>
      <c r="BQ20" s="16">
        <f t="shared" si="78"/>
        <v>0</v>
      </c>
      <c r="BR20" s="16">
        <f t="shared" si="79"/>
        <v>0</v>
      </c>
      <c r="BS20" s="16">
        <f t="shared" si="80"/>
        <v>0</v>
      </c>
      <c r="BT20" s="16">
        <f t="shared" si="81"/>
        <v>0</v>
      </c>
      <c r="BU20" s="16">
        <f t="shared" si="82"/>
        <v>8</v>
      </c>
      <c r="BV20" s="69" t="str">
        <f t="shared" si="83"/>
        <v/>
      </c>
      <c r="BW20" s="4">
        <f t="shared" si="84"/>
        <v>46583</v>
      </c>
      <c r="BX20" s="8"/>
      <c r="BY20" s="16">
        <f t="shared" si="85"/>
        <v>0</v>
      </c>
      <c r="BZ20" s="16">
        <f t="shared" si="86"/>
        <v>0</v>
      </c>
      <c r="CA20" s="16">
        <f t="shared" si="87"/>
        <v>0</v>
      </c>
      <c r="CB20" s="16">
        <f t="shared" si="88"/>
        <v>0</v>
      </c>
      <c r="CC20" s="16">
        <f t="shared" si="89"/>
        <v>0</v>
      </c>
      <c r="CD20" s="16">
        <f t="shared" si="90"/>
        <v>0</v>
      </c>
      <c r="CE20" s="16">
        <f t="shared" si="91"/>
        <v>0</v>
      </c>
      <c r="CF20" s="16">
        <f t="shared" si="92"/>
        <v>0</v>
      </c>
      <c r="CG20" s="16">
        <f t="shared" si="93"/>
        <v>8</v>
      </c>
      <c r="CH20" s="69" t="str">
        <f t="shared" si="94"/>
        <v/>
      </c>
      <c r="CI20" s="4">
        <f t="shared" si="95"/>
        <v>46614</v>
      </c>
      <c r="CJ20" s="8"/>
      <c r="CK20" s="16">
        <f t="shared" si="96"/>
        <v>0</v>
      </c>
      <c r="CL20" s="16">
        <f t="shared" si="97"/>
        <v>0</v>
      </c>
      <c r="CM20" s="16">
        <f t="shared" si="98"/>
        <v>0</v>
      </c>
      <c r="CN20" s="16">
        <f t="shared" si="99"/>
        <v>0</v>
      </c>
      <c r="CO20" s="16">
        <f t="shared" si="100"/>
        <v>0</v>
      </c>
      <c r="CP20" s="16">
        <f t="shared" si="101"/>
        <v>0</v>
      </c>
      <c r="CQ20" s="16">
        <f t="shared" si="102"/>
        <v>0</v>
      </c>
      <c r="CR20" s="16">
        <f t="shared" si="103"/>
        <v>0</v>
      </c>
      <c r="CS20" s="16">
        <f t="shared" si="104"/>
        <v>0</v>
      </c>
      <c r="CT20" s="69">
        <f t="shared" si="105"/>
        <v>37</v>
      </c>
      <c r="CU20" s="4">
        <f t="shared" si="106"/>
        <v>46645</v>
      </c>
      <c r="CV20" s="8"/>
      <c r="CW20" s="16">
        <f t="shared" si="107"/>
        <v>0</v>
      </c>
      <c r="CX20" s="16">
        <f t="shared" si="108"/>
        <v>0</v>
      </c>
      <c r="CY20" s="16">
        <f t="shared" si="109"/>
        <v>0</v>
      </c>
      <c r="CZ20" s="16">
        <f t="shared" si="110"/>
        <v>0</v>
      </c>
      <c r="DA20" s="16">
        <f t="shared" si="111"/>
        <v>0</v>
      </c>
      <c r="DB20" s="16">
        <f t="shared" si="112"/>
        <v>0</v>
      </c>
      <c r="DC20" s="16">
        <f t="shared" si="113"/>
        <v>0</v>
      </c>
      <c r="DD20" s="16">
        <f t="shared" si="114"/>
        <v>0</v>
      </c>
      <c r="DE20" s="16">
        <f t="shared" si="115"/>
        <v>8</v>
      </c>
      <c r="DF20" s="69" t="str">
        <f t="shared" si="116"/>
        <v/>
      </c>
      <c r="DG20" s="4">
        <f t="shared" si="117"/>
        <v>46675</v>
      </c>
      <c r="DH20" s="8"/>
      <c r="DI20" s="16">
        <f t="shared" si="118"/>
        <v>0</v>
      </c>
      <c r="DJ20" s="16">
        <f t="shared" si="119"/>
        <v>0</v>
      </c>
      <c r="DK20" s="16">
        <f t="shared" si="120"/>
        <v>0</v>
      </c>
      <c r="DL20" s="16">
        <f t="shared" si="121"/>
        <v>0</v>
      </c>
      <c r="DM20" s="16">
        <f t="shared" si="122"/>
        <v>0</v>
      </c>
      <c r="DN20" s="16">
        <f t="shared" si="123"/>
        <v>0</v>
      </c>
      <c r="DO20" s="16">
        <f t="shared" si="124"/>
        <v>0</v>
      </c>
      <c r="DP20" s="16">
        <f t="shared" si="125"/>
        <v>0</v>
      </c>
      <c r="DQ20" s="16">
        <f t="shared" si="126"/>
        <v>4</v>
      </c>
      <c r="DR20" s="69" t="str">
        <f t="shared" si="127"/>
        <v/>
      </c>
      <c r="DS20" s="4">
        <f t="shared" si="128"/>
        <v>46706</v>
      </c>
      <c r="DT20" s="8"/>
      <c r="DU20" s="16">
        <f t="shared" si="129"/>
        <v>0</v>
      </c>
      <c r="DV20" s="16">
        <f t="shared" si="130"/>
        <v>0</v>
      </c>
      <c r="DW20" s="16">
        <f t="shared" si="131"/>
        <v>0</v>
      </c>
      <c r="DX20" s="16">
        <f t="shared" si="132"/>
        <v>0</v>
      </c>
      <c r="DY20" s="16">
        <f t="shared" si="133"/>
        <v>0</v>
      </c>
      <c r="DZ20" s="16">
        <f t="shared" si="134"/>
        <v>0</v>
      </c>
      <c r="EA20" s="16">
        <f t="shared" si="135"/>
        <v>0</v>
      </c>
      <c r="EB20" s="16">
        <f t="shared" si="136"/>
        <v>0</v>
      </c>
      <c r="EC20" s="16">
        <f t="shared" si="137"/>
        <v>7</v>
      </c>
      <c r="ED20" s="69">
        <f t="shared" si="138"/>
        <v>50</v>
      </c>
      <c r="EE20" s="4">
        <f t="shared" si="139"/>
        <v>46736</v>
      </c>
      <c r="EF20" s="8"/>
      <c r="EG20" s="16">
        <f t="shared" si="140"/>
        <v>0</v>
      </c>
      <c r="EH20" s="16">
        <f t="shared" si="141"/>
        <v>0</v>
      </c>
      <c r="EI20" s="16">
        <f t="shared" si="142"/>
        <v>0</v>
      </c>
      <c r="EJ20" s="16">
        <f t="shared" si="143"/>
        <v>0</v>
      </c>
      <c r="EK20" s="16">
        <f t="shared" si="144"/>
        <v>0</v>
      </c>
      <c r="EL20" s="16">
        <f t="shared" si="145"/>
        <v>0</v>
      </c>
      <c r="EM20" s="16">
        <f t="shared" si="146"/>
        <v>0</v>
      </c>
      <c r="EN20" s="16">
        <f t="shared" si="147"/>
        <v>0</v>
      </c>
      <c r="EO20" s="16">
        <f t="shared" si="148"/>
        <v>8</v>
      </c>
      <c r="EP20" s="55"/>
    </row>
    <row r="21" spans="1:146" ht="21" customHeight="1" x14ac:dyDescent="0.2">
      <c r="A21" s="55"/>
      <c r="B21" s="69" t="str">
        <f t="shared" si="25"/>
        <v/>
      </c>
      <c r="C21" s="4">
        <f t="shared" si="26"/>
        <v>46403</v>
      </c>
      <c r="D21" s="66"/>
      <c r="E21" s="2">
        <f t="shared" si="149"/>
        <v>0</v>
      </c>
      <c r="F21" s="2">
        <f t="shared" si="150"/>
        <v>0</v>
      </c>
      <c r="G21" s="2">
        <f t="shared" si="151"/>
        <v>0</v>
      </c>
      <c r="H21" s="16">
        <f t="shared" si="27"/>
        <v>0</v>
      </c>
      <c r="I21" s="16">
        <f t="shared" si="28"/>
        <v>0</v>
      </c>
      <c r="J21" s="16">
        <f t="shared" si="29"/>
        <v>0</v>
      </c>
      <c r="K21" s="16">
        <f t="shared" si="30"/>
        <v>0</v>
      </c>
      <c r="L21" s="16">
        <f t="shared" si="31"/>
        <v>0</v>
      </c>
      <c r="M21" s="16">
        <f t="shared" si="32"/>
        <v>0</v>
      </c>
      <c r="N21" s="69" t="str">
        <f t="shared" si="33"/>
        <v/>
      </c>
      <c r="O21" s="4">
        <f t="shared" si="34"/>
        <v>46434</v>
      </c>
      <c r="P21" s="8"/>
      <c r="Q21" s="16">
        <f t="shared" si="35"/>
        <v>0</v>
      </c>
      <c r="R21" s="16">
        <f t="shared" si="36"/>
        <v>0</v>
      </c>
      <c r="S21" s="16">
        <f t="shared" si="37"/>
        <v>0</v>
      </c>
      <c r="T21" s="16">
        <f t="shared" si="1"/>
        <v>0</v>
      </c>
      <c r="U21" s="16">
        <f t="shared" si="2"/>
        <v>0</v>
      </c>
      <c r="V21" s="16">
        <f t="shared" si="3"/>
        <v>0</v>
      </c>
      <c r="W21" s="16">
        <f t="shared" si="4"/>
        <v>0</v>
      </c>
      <c r="X21" s="16">
        <f t="shared" si="38"/>
        <v>0</v>
      </c>
      <c r="Y21" s="16">
        <f t="shared" si="39"/>
        <v>8</v>
      </c>
      <c r="Z21" s="69" t="str">
        <f t="shared" si="40"/>
        <v/>
      </c>
      <c r="AA21" s="4">
        <f t="shared" si="41"/>
        <v>46462</v>
      </c>
      <c r="AB21" s="8"/>
      <c r="AC21" s="16">
        <f t="shared" si="42"/>
        <v>0</v>
      </c>
      <c r="AD21" s="16">
        <f t="shared" si="43"/>
        <v>0</v>
      </c>
      <c r="AE21" s="16">
        <f t="shared" si="44"/>
        <v>0</v>
      </c>
      <c r="AF21" s="16">
        <f t="shared" si="45"/>
        <v>0</v>
      </c>
      <c r="AG21" s="16">
        <f t="shared" si="46"/>
        <v>0</v>
      </c>
      <c r="AH21" s="16">
        <f t="shared" si="47"/>
        <v>0</v>
      </c>
      <c r="AI21" s="16">
        <f t="shared" si="48"/>
        <v>0</v>
      </c>
      <c r="AJ21" s="16">
        <f t="shared" si="49"/>
        <v>0</v>
      </c>
      <c r="AK21" s="16">
        <f t="shared" si="50"/>
        <v>8</v>
      </c>
      <c r="AL21" s="69" t="str">
        <f t="shared" si="51"/>
        <v/>
      </c>
      <c r="AM21" s="4">
        <f t="shared" si="52"/>
        <v>46493</v>
      </c>
      <c r="AN21" s="8"/>
      <c r="AO21" s="16">
        <f t="shared" si="53"/>
        <v>0</v>
      </c>
      <c r="AP21" s="16">
        <f t="shared" si="54"/>
        <v>0</v>
      </c>
      <c r="AQ21" s="16">
        <f t="shared" si="55"/>
        <v>0</v>
      </c>
      <c r="AR21" s="16">
        <f t="shared" si="56"/>
        <v>0</v>
      </c>
      <c r="AS21" s="16">
        <f t="shared" si="57"/>
        <v>0</v>
      </c>
      <c r="AT21" s="16">
        <f t="shared" si="58"/>
        <v>0</v>
      </c>
      <c r="AU21" s="16">
        <f t="shared" si="59"/>
        <v>0</v>
      </c>
      <c r="AV21" s="16">
        <f t="shared" si="60"/>
        <v>0</v>
      </c>
      <c r="AW21" s="16">
        <f t="shared" si="9"/>
        <v>4</v>
      </c>
      <c r="AX21" s="69" t="str">
        <f t="shared" si="61"/>
        <v/>
      </c>
      <c r="AY21" s="4">
        <f t="shared" si="62"/>
        <v>46523</v>
      </c>
      <c r="AZ21" s="8"/>
      <c r="BA21" s="16">
        <f t="shared" si="63"/>
        <v>0</v>
      </c>
      <c r="BB21" s="16">
        <f t="shared" si="64"/>
        <v>0</v>
      </c>
      <c r="BC21" s="16">
        <f t="shared" si="65"/>
        <v>0</v>
      </c>
      <c r="BD21" s="16">
        <f t="shared" si="66"/>
        <v>0</v>
      </c>
      <c r="BE21" s="16">
        <f t="shared" si="67"/>
        <v>0</v>
      </c>
      <c r="BF21" s="16">
        <f t="shared" si="68"/>
        <v>0</v>
      </c>
      <c r="BG21" s="16">
        <f t="shared" si="69"/>
        <v>0</v>
      </c>
      <c r="BH21" s="16">
        <f t="shared" si="70"/>
        <v>0</v>
      </c>
      <c r="BI21" s="16">
        <f t="shared" si="71"/>
        <v>0</v>
      </c>
      <c r="BJ21" s="69">
        <f t="shared" si="72"/>
        <v>24</v>
      </c>
      <c r="BK21" s="4">
        <f t="shared" si="73"/>
        <v>46554</v>
      </c>
      <c r="BL21" s="8"/>
      <c r="BM21" s="16">
        <f t="shared" si="74"/>
        <v>0</v>
      </c>
      <c r="BN21" s="16">
        <f t="shared" si="75"/>
        <v>0</v>
      </c>
      <c r="BO21" s="16">
        <f t="shared" si="76"/>
        <v>0</v>
      </c>
      <c r="BP21" s="16">
        <f t="shared" si="77"/>
        <v>0</v>
      </c>
      <c r="BQ21" s="16">
        <f t="shared" si="78"/>
        <v>0</v>
      </c>
      <c r="BR21" s="16">
        <f t="shared" si="79"/>
        <v>0</v>
      </c>
      <c r="BS21" s="16">
        <f t="shared" si="80"/>
        <v>0</v>
      </c>
      <c r="BT21" s="16">
        <f t="shared" si="81"/>
        <v>0</v>
      </c>
      <c r="BU21" s="16">
        <f t="shared" si="82"/>
        <v>8</v>
      </c>
      <c r="BV21" s="69" t="str">
        <f t="shared" si="83"/>
        <v/>
      </c>
      <c r="BW21" s="4">
        <f t="shared" si="84"/>
        <v>46584</v>
      </c>
      <c r="BX21" s="8"/>
      <c r="BY21" s="16">
        <f t="shared" si="85"/>
        <v>0</v>
      </c>
      <c r="BZ21" s="16">
        <f t="shared" si="86"/>
        <v>0</v>
      </c>
      <c r="CA21" s="16">
        <f t="shared" si="87"/>
        <v>0</v>
      </c>
      <c r="CB21" s="16">
        <f t="shared" si="88"/>
        <v>0</v>
      </c>
      <c r="CC21" s="16">
        <f t="shared" si="89"/>
        <v>0</v>
      </c>
      <c r="CD21" s="16">
        <f t="shared" si="90"/>
        <v>0</v>
      </c>
      <c r="CE21" s="16">
        <f t="shared" si="91"/>
        <v>0</v>
      </c>
      <c r="CF21" s="16">
        <f t="shared" si="92"/>
        <v>0</v>
      </c>
      <c r="CG21" s="16">
        <f t="shared" si="93"/>
        <v>4</v>
      </c>
      <c r="CH21" s="69" t="str">
        <f t="shared" si="94"/>
        <v/>
      </c>
      <c r="CI21" s="4">
        <f t="shared" si="95"/>
        <v>46615</v>
      </c>
      <c r="CJ21" s="8"/>
      <c r="CK21" s="16">
        <f t="shared" si="96"/>
        <v>0</v>
      </c>
      <c r="CL21" s="16">
        <f t="shared" si="97"/>
        <v>0</v>
      </c>
      <c r="CM21" s="16">
        <f t="shared" si="98"/>
        <v>0</v>
      </c>
      <c r="CN21" s="16">
        <f t="shared" si="99"/>
        <v>0</v>
      </c>
      <c r="CO21" s="16">
        <f t="shared" si="100"/>
        <v>0</v>
      </c>
      <c r="CP21" s="16">
        <f t="shared" si="101"/>
        <v>0</v>
      </c>
      <c r="CQ21" s="16">
        <f t="shared" si="102"/>
        <v>0</v>
      </c>
      <c r="CR21" s="16">
        <f t="shared" si="103"/>
        <v>0</v>
      </c>
      <c r="CS21" s="16">
        <f t="shared" si="104"/>
        <v>7</v>
      </c>
      <c r="CT21" s="69" t="str">
        <f t="shared" si="105"/>
        <v/>
      </c>
      <c r="CU21" s="4">
        <f t="shared" si="106"/>
        <v>46646</v>
      </c>
      <c r="CV21" s="8"/>
      <c r="CW21" s="16">
        <f t="shared" si="107"/>
        <v>0</v>
      </c>
      <c r="CX21" s="16">
        <f t="shared" si="108"/>
        <v>0</v>
      </c>
      <c r="CY21" s="16">
        <f t="shared" si="109"/>
        <v>0</v>
      </c>
      <c r="CZ21" s="16">
        <f t="shared" si="110"/>
        <v>0</v>
      </c>
      <c r="DA21" s="16">
        <f t="shared" si="111"/>
        <v>0</v>
      </c>
      <c r="DB21" s="16">
        <f t="shared" si="112"/>
        <v>0</v>
      </c>
      <c r="DC21" s="16">
        <f t="shared" si="113"/>
        <v>0</v>
      </c>
      <c r="DD21" s="16">
        <f t="shared" si="114"/>
        <v>0</v>
      </c>
      <c r="DE21" s="16">
        <f t="shared" si="115"/>
        <v>8</v>
      </c>
      <c r="DF21" s="69" t="str">
        <f t="shared" si="116"/>
        <v/>
      </c>
      <c r="DG21" s="4">
        <f t="shared" si="117"/>
        <v>46676</v>
      </c>
      <c r="DH21" s="8"/>
      <c r="DI21" s="16">
        <f t="shared" si="118"/>
        <v>0</v>
      </c>
      <c r="DJ21" s="16">
        <f t="shared" si="119"/>
        <v>0</v>
      </c>
      <c r="DK21" s="16">
        <f t="shared" si="120"/>
        <v>0</v>
      </c>
      <c r="DL21" s="16">
        <f t="shared" si="121"/>
        <v>0</v>
      </c>
      <c r="DM21" s="16">
        <f t="shared" si="122"/>
        <v>0</v>
      </c>
      <c r="DN21" s="16">
        <f t="shared" si="123"/>
        <v>0</v>
      </c>
      <c r="DO21" s="16">
        <f t="shared" si="124"/>
        <v>0</v>
      </c>
      <c r="DP21" s="16">
        <f t="shared" si="125"/>
        <v>0</v>
      </c>
      <c r="DQ21" s="16">
        <f t="shared" si="126"/>
        <v>0</v>
      </c>
      <c r="DR21" s="69" t="str">
        <f t="shared" si="127"/>
        <v/>
      </c>
      <c r="DS21" s="4">
        <f t="shared" si="128"/>
        <v>46707</v>
      </c>
      <c r="DT21" s="8"/>
      <c r="DU21" s="16">
        <f t="shared" si="129"/>
        <v>0</v>
      </c>
      <c r="DV21" s="16">
        <f t="shared" si="130"/>
        <v>0</v>
      </c>
      <c r="DW21" s="16">
        <f t="shared" si="131"/>
        <v>0</v>
      </c>
      <c r="DX21" s="16">
        <f t="shared" si="132"/>
        <v>0</v>
      </c>
      <c r="DY21" s="16">
        <f t="shared" si="133"/>
        <v>0</v>
      </c>
      <c r="DZ21" s="16">
        <f t="shared" si="134"/>
        <v>0</v>
      </c>
      <c r="EA21" s="16">
        <f t="shared" si="135"/>
        <v>0</v>
      </c>
      <c r="EB21" s="16">
        <f t="shared" si="136"/>
        <v>0</v>
      </c>
      <c r="EC21" s="16">
        <f t="shared" si="137"/>
        <v>8</v>
      </c>
      <c r="ED21" s="69" t="str">
        <f t="shared" si="138"/>
        <v/>
      </c>
      <c r="EE21" s="4">
        <f t="shared" si="139"/>
        <v>46737</v>
      </c>
      <c r="EF21" s="8"/>
      <c r="EG21" s="16">
        <f t="shared" si="140"/>
        <v>0</v>
      </c>
      <c r="EH21" s="16">
        <f t="shared" si="141"/>
        <v>0</v>
      </c>
      <c r="EI21" s="16">
        <f t="shared" si="142"/>
        <v>0</v>
      </c>
      <c r="EJ21" s="16">
        <f t="shared" si="143"/>
        <v>0</v>
      </c>
      <c r="EK21" s="16">
        <f t="shared" si="144"/>
        <v>0</v>
      </c>
      <c r="EL21" s="16">
        <f t="shared" si="145"/>
        <v>0</v>
      </c>
      <c r="EM21" s="16">
        <f t="shared" si="146"/>
        <v>0</v>
      </c>
      <c r="EN21" s="16">
        <f t="shared" si="147"/>
        <v>0</v>
      </c>
      <c r="EO21" s="16">
        <f t="shared" si="148"/>
        <v>8</v>
      </c>
      <c r="EP21" s="55"/>
    </row>
    <row r="22" spans="1:146" ht="21" customHeight="1" x14ac:dyDescent="0.2">
      <c r="A22" s="55"/>
      <c r="B22" s="69" t="str">
        <f t="shared" si="25"/>
        <v/>
      </c>
      <c r="C22" s="4">
        <f t="shared" si="26"/>
        <v>46404</v>
      </c>
      <c r="D22" s="66"/>
      <c r="E22" s="2">
        <f t="shared" si="149"/>
        <v>0</v>
      </c>
      <c r="F22" s="2">
        <f t="shared" si="150"/>
        <v>0</v>
      </c>
      <c r="G22" s="2">
        <f t="shared" si="151"/>
        <v>0</v>
      </c>
      <c r="H22" s="16">
        <f t="shared" si="27"/>
        <v>0</v>
      </c>
      <c r="I22" s="16">
        <f t="shared" si="28"/>
        <v>0</v>
      </c>
      <c r="J22" s="16">
        <f t="shared" si="29"/>
        <v>0</v>
      </c>
      <c r="K22" s="16">
        <f t="shared" si="30"/>
        <v>0</v>
      </c>
      <c r="L22" s="16">
        <f t="shared" si="31"/>
        <v>0</v>
      </c>
      <c r="M22" s="16">
        <f t="shared" si="32"/>
        <v>0</v>
      </c>
      <c r="N22" s="69">
        <f t="shared" si="33"/>
        <v>7</v>
      </c>
      <c r="O22" s="4">
        <f t="shared" si="34"/>
        <v>46435</v>
      </c>
      <c r="P22" s="8"/>
      <c r="Q22" s="16">
        <f t="shared" si="35"/>
        <v>0</v>
      </c>
      <c r="R22" s="16">
        <f t="shared" si="36"/>
        <v>0</v>
      </c>
      <c r="S22" s="16">
        <f t="shared" si="37"/>
        <v>0</v>
      </c>
      <c r="T22" s="16">
        <f t="shared" si="1"/>
        <v>0</v>
      </c>
      <c r="U22" s="16">
        <f t="shared" si="2"/>
        <v>0</v>
      </c>
      <c r="V22" s="16">
        <f t="shared" si="3"/>
        <v>0</v>
      </c>
      <c r="W22" s="16">
        <f t="shared" si="4"/>
        <v>0</v>
      </c>
      <c r="X22" s="16">
        <f t="shared" si="38"/>
        <v>0</v>
      </c>
      <c r="Y22" s="16">
        <f t="shared" si="39"/>
        <v>8</v>
      </c>
      <c r="Z22" s="69">
        <f t="shared" si="40"/>
        <v>11</v>
      </c>
      <c r="AA22" s="4">
        <f t="shared" si="41"/>
        <v>46463</v>
      </c>
      <c r="AB22" s="8"/>
      <c r="AC22" s="16">
        <f t="shared" si="42"/>
        <v>0</v>
      </c>
      <c r="AD22" s="16">
        <f t="shared" si="43"/>
        <v>0</v>
      </c>
      <c r="AE22" s="16">
        <f t="shared" si="44"/>
        <v>0</v>
      </c>
      <c r="AF22" s="16">
        <f t="shared" si="45"/>
        <v>0</v>
      </c>
      <c r="AG22" s="16">
        <f t="shared" si="46"/>
        <v>0</v>
      </c>
      <c r="AH22" s="16">
        <f t="shared" si="47"/>
        <v>0</v>
      </c>
      <c r="AI22" s="16">
        <f t="shared" si="48"/>
        <v>0</v>
      </c>
      <c r="AJ22" s="16">
        <f t="shared" si="49"/>
        <v>0</v>
      </c>
      <c r="AK22" s="16">
        <f t="shared" si="50"/>
        <v>8</v>
      </c>
      <c r="AL22" s="69" t="str">
        <f t="shared" si="51"/>
        <v/>
      </c>
      <c r="AM22" s="4">
        <f t="shared" si="52"/>
        <v>46494</v>
      </c>
      <c r="AN22" s="8"/>
      <c r="AO22" s="16">
        <f t="shared" si="53"/>
        <v>0</v>
      </c>
      <c r="AP22" s="16">
        <f t="shared" si="54"/>
        <v>0</v>
      </c>
      <c r="AQ22" s="16">
        <f t="shared" si="55"/>
        <v>0</v>
      </c>
      <c r="AR22" s="16">
        <f t="shared" si="56"/>
        <v>0</v>
      </c>
      <c r="AS22" s="16">
        <f t="shared" si="57"/>
        <v>0</v>
      </c>
      <c r="AT22" s="16">
        <f t="shared" si="58"/>
        <v>0</v>
      </c>
      <c r="AU22" s="16">
        <f t="shared" si="59"/>
        <v>0</v>
      </c>
      <c r="AV22" s="16">
        <f t="shared" si="60"/>
        <v>0</v>
      </c>
      <c r="AW22" s="16">
        <f t="shared" si="9"/>
        <v>0</v>
      </c>
      <c r="AX22" s="69" t="str">
        <f t="shared" si="61"/>
        <v/>
      </c>
      <c r="AY22" s="4">
        <f t="shared" si="62"/>
        <v>46524</v>
      </c>
      <c r="AZ22" s="8"/>
      <c r="BA22" s="16">
        <f t="shared" si="63"/>
        <v>0</v>
      </c>
      <c r="BB22" s="16">
        <f t="shared" si="64"/>
        <v>0</v>
      </c>
      <c r="BC22" s="16">
        <f t="shared" si="65"/>
        <v>0</v>
      </c>
      <c r="BD22" s="16">
        <f t="shared" si="66"/>
        <v>0</v>
      </c>
      <c r="BE22" s="16">
        <f t="shared" si="67"/>
        <v>0</v>
      </c>
      <c r="BF22" s="16">
        <f t="shared" si="68"/>
        <v>0</v>
      </c>
      <c r="BG22" s="16">
        <f t="shared" si="69"/>
        <v>0</v>
      </c>
      <c r="BH22" s="16">
        <f t="shared" si="70"/>
        <v>0</v>
      </c>
      <c r="BI22" s="16">
        <f t="shared" si="71"/>
        <v>7</v>
      </c>
      <c r="BJ22" s="69" t="str">
        <f t="shared" si="72"/>
        <v/>
      </c>
      <c r="BK22" s="4">
        <f t="shared" si="73"/>
        <v>46555</v>
      </c>
      <c r="BL22" s="8"/>
      <c r="BM22" s="16">
        <f t="shared" si="74"/>
        <v>0</v>
      </c>
      <c r="BN22" s="16">
        <f t="shared" si="75"/>
        <v>0</v>
      </c>
      <c r="BO22" s="16">
        <f t="shared" si="76"/>
        <v>0</v>
      </c>
      <c r="BP22" s="16">
        <f t="shared" si="77"/>
        <v>0</v>
      </c>
      <c r="BQ22" s="16">
        <f t="shared" si="78"/>
        <v>0</v>
      </c>
      <c r="BR22" s="16">
        <f t="shared" si="79"/>
        <v>0</v>
      </c>
      <c r="BS22" s="16">
        <f t="shared" si="80"/>
        <v>0</v>
      </c>
      <c r="BT22" s="16">
        <f t="shared" si="81"/>
        <v>0</v>
      </c>
      <c r="BU22" s="16">
        <f t="shared" si="82"/>
        <v>8</v>
      </c>
      <c r="BV22" s="69" t="str">
        <f t="shared" si="83"/>
        <v/>
      </c>
      <c r="BW22" s="4">
        <f t="shared" si="84"/>
        <v>46585</v>
      </c>
      <c r="BX22" s="8"/>
      <c r="BY22" s="16">
        <f t="shared" si="85"/>
        <v>0</v>
      </c>
      <c r="BZ22" s="16">
        <f t="shared" si="86"/>
        <v>0</v>
      </c>
      <c r="CA22" s="16">
        <f t="shared" si="87"/>
        <v>0</v>
      </c>
      <c r="CB22" s="16">
        <f t="shared" si="88"/>
        <v>0</v>
      </c>
      <c r="CC22" s="16">
        <f t="shared" si="89"/>
        <v>0</v>
      </c>
      <c r="CD22" s="16">
        <f t="shared" si="90"/>
        <v>0</v>
      </c>
      <c r="CE22" s="16">
        <f t="shared" si="91"/>
        <v>0</v>
      </c>
      <c r="CF22" s="16">
        <f t="shared" si="92"/>
        <v>0</v>
      </c>
      <c r="CG22" s="16">
        <f t="shared" si="93"/>
        <v>0</v>
      </c>
      <c r="CH22" s="69" t="str">
        <f t="shared" si="94"/>
        <v/>
      </c>
      <c r="CI22" s="4">
        <f t="shared" si="95"/>
        <v>46616</v>
      </c>
      <c r="CJ22" s="8"/>
      <c r="CK22" s="16">
        <f t="shared" si="96"/>
        <v>0</v>
      </c>
      <c r="CL22" s="16">
        <f t="shared" si="97"/>
        <v>0</v>
      </c>
      <c r="CM22" s="16">
        <f t="shared" si="98"/>
        <v>0</v>
      </c>
      <c r="CN22" s="16">
        <f t="shared" si="99"/>
        <v>0</v>
      </c>
      <c r="CO22" s="16">
        <f t="shared" si="100"/>
        <v>0</v>
      </c>
      <c r="CP22" s="16">
        <f t="shared" si="101"/>
        <v>0</v>
      </c>
      <c r="CQ22" s="16">
        <f t="shared" si="102"/>
        <v>0</v>
      </c>
      <c r="CR22" s="16">
        <f t="shared" si="103"/>
        <v>0</v>
      </c>
      <c r="CS22" s="16">
        <f t="shared" si="104"/>
        <v>8</v>
      </c>
      <c r="CT22" s="69" t="str">
        <f t="shared" si="105"/>
        <v/>
      </c>
      <c r="CU22" s="4">
        <f t="shared" si="106"/>
        <v>46647</v>
      </c>
      <c r="CV22" s="8"/>
      <c r="CW22" s="16">
        <f t="shared" si="107"/>
        <v>0</v>
      </c>
      <c r="CX22" s="16">
        <f t="shared" si="108"/>
        <v>0</v>
      </c>
      <c r="CY22" s="16">
        <f t="shared" si="109"/>
        <v>0</v>
      </c>
      <c r="CZ22" s="16">
        <f t="shared" si="110"/>
        <v>0</v>
      </c>
      <c r="DA22" s="16">
        <f t="shared" si="111"/>
        <v>0</v>
      </c>
      <c r="DB22" s="16">
        <f t="shared" si="112"/>
        <v>0</v>
      </c>
      <c r="DC22" s="16">
        <f t="shared" si="113"/>
        <v>0</v>
      </c>
      <c r="DD22" s="16">
        <f t="shared" si="114"/>
        <v>0</v>
      </c>
      <c r="DE22" s="16">
        <f t="shared" si="115"/>
        <v>4</v>
      </c>
      <c r="DF22" s="69" t="str">
        <f t="shared" si="116"/>
        <v/>
      </c>
      <c r="DG22" s="4">
        <f t="shared" si="117"/>
        <v>46677</v>
      </c>
      <c r="DH22" s="8"/>
      <c r="DI22" s="16">
        <f t="shared" si="118"/>
        <v>0</v>
      </c>
      <c r="DJ22" s="16">
        <f t="shared" si="119"/>
        <v>0</v>
      </c>
      <c r="DK22" s="16">
        <f t="shared" si="120"/>
        <v>0</v>
      </c>
      <c r="DL22" s="16">
        <f t="shared" si="121"/>
        <v>0</v>
      </c>
      <c r="DM22" s="16">
        <f t="shared" si="122"/>
        <v>0</v>
      </c>
      <c r="DN22" s="16">
        <f t="shared" si="123"/>
        <v>0</v>
      </c>
      <c r="DO22" s="16">
        <f t="shared" si="124"/>
        <v>0</v>
      </c>
      <c r="DP22" s="16">
        <f t="shared" si="125"/>
        <v>0</v>
      </c>
      <c r="DQ22" s="16">
        <f t="shared" si="126"/>
        <v>0</v>
      </c>
      <c r="DR22" s="69">
        <f t="shared" si="127"/>
        <v>46</v>
      </c>
      <c r="DS22" s="4">
        <f t="shared" si="128"/>
        <v>46708</v>
      </c>
      <c r="DT22" s="8"/>
      <c r="DU22" s="16">
        <f t="shared" si="129"/>
        <v>0</v>
      </c>
      <c r="DV22" s="16">
        <f t="shared" si="130"/>
        <v>0</v>
      </c>
      <c r="DW22" s="16">
        <f t="shared" si="131"/>
        <v>0</v>
      </c>
      <c r="DX22" s="16">
        <f t="shared" si="132"/>
        <v>0</v>
      </c>
      <c r="DY22" s="16">
        <f t="shared" si="133"/>
        <v>0</v>
      </c>
      <c r="DZ22" s="16">
        <f t="shared" si="134"/>
        <v>0</v>
      </c>
      <c r="EA22" s="16">
        <f t="shared" si="135"/>
        <v>0</v>
      </c>
      <c r="EB22" s="16">
        <f t="shared" si="136"/>
        <v>0</v>
      </c>
      <c r="EC22" s="16">
        <f t="shared" si="137"/>
        <v>8</v>
      </c>
      <c r="ED22" s="69" t="str">
        <f t="shared" si="138"/>
        <v/>
      </c>
      <c r="EE22" s="4">
        <f t="shared" si="139"/>
        <v>46738</v>
      </c>
      <c r="EF22" s="8"/>
      <c r="EG22" s="16">
        <f t="shared" si="140"/>
        <v>0</v>
      </c>
      <c r="EH22" s="16">
        <f t="shared" si="141"/>
        <v>0</v>
      </c>
      <c r="EI22" s="16">
        <f t="shared" si="142"/>
        <v>0</v>
      </c>
      <c r="EJ22" s="16">
        <f t="shared" si="143"/>
        <v>0</v>
      </c>
      <c r="EK22" s="16">
        <f t="shared" si="144"/>
        <v>0</v>
      </c>
      <c r="EL22" s="16">
        <f t="shared" si="145"/>
        <v>0</v>
      </c>
      <c r="EM22" s="16">
        <f t="shared" si="146"/>
        <v>0</v>
      </c>
      <c r="EN22" s="16">
        <f t="shared" si="147"/>
        <v>0</v>
      </c>
      <c r="EO22" s="16">
        <f t="shared" si="148"/>
        <v>4</v>
      </c>
      <c r="EP22" s="55"/>
    </row>
    <row r="23" spans="1:146" ht="21" customHeight="1" x14ac:dyDescent="0.2">
      <c r="A23" s="55"/>
      <c r="B23" s="69" t="str">
        <f t="shared" si="25"/>
        <v/>
      </c>
      <c r="C23" s="4">
        <f t="shared" si="26"/>
        <v>46405</v>
      </c>
      <c r="D23" s="66"/>
      <c r="E23" s="2">
        <f t="shared" si="149"/>
        <v>0</v>
      </c>
      <c r="F23" s="2">
        <f t="shared" si="150"/>
        <v>0</v>
      </c>
      <c r="G23" s="2">
        <f t="shared" si="151"/>
        <v>0</v>
      </c>
      <c r="H23" s="16">
        <f t="shared" si="27"/>
        <v>0</v>
      </c>
      <c r="I23" s="16">
        <f t="shared" si="28"/>
        <v>0</v>
      </c>
      <c r="J23" s="16">
        <f t="shared" si="29"/>
        <v>0</v>
      </c>
      <c r="K23" s="16">
        <f t="shared" si="30"/>
        <v>0</v>
      </c>
      <c r="L23" s="16">
        <f t="shared" si="31"/>
        <v>0</v>
      </c>
      <c r="M23" s="16">
        <f t="shared" si="32"/>
        <v>7</v>
      </c>
      <c r="N23" s="69" t="str">
        <f t="shared" si="33"/>
        <v/>
      </c>
      <c r="O23" s="4">
        <f t="shared" si="34"/>
        <v>46436</v>
      </c>
      <c r="P23" s="8"/>
      <c r="Q23" s="16">
        <f t="shared" si="35"/>
        <v>0</v>
      </c>
      <c r="R23" s="16">
        <f t="shared" si="36"/>
        <v>0</v>
      </c>
      <c r="S23" s="16">
        <f t="shared" si="37"/>
        <v>0</v>
      </c>
      <c r="T23" s="16">
        <f t="shared" si="1"/>
        <v>0</v>
      </c>
      <c r="U23" s="16">
        <f t="shared" si="2"/>
        <v>0</v>
      </c>
      <c r="V23" s="16">
        <f t="shared" si="3"/>
        <v>0</v>
      </c>
      <c r="W23" s="16">
        <f t="shared" si="4"/>
        <v>0</v>
      </c>
      <c r="X23" s="16">
        <f t="shared" si="38"/>
        <v>0</v>
      </c>
      <c r="Y23" s="16">
        <f t="shared" si="39"/>
        <v>8</v>
      </c>
      <c r="Z23" s="69" t="str">
        <f t="shared" si="40"/>
        <v/>
      </c>
      <c r="AA23" s="4">
        <f t="shared" si="41"/>
        <v>46464</v>
      </c>
      <c r="AB23" s="8"/>
      <c r="AC23" s="16">
        <f t="shared" si="42"/>
        <v>0</v>
      </c>
      <c r="AD23" s="16">
        <f t="shared" si="43"/>
        <v>0</v>
      </c>
      <c r="AE23" s="16">
        <f t="shared" si="44"/>
        <v>0</v>
      </c>
      <c r="AF23" s="16">
        <f t="shared" si="45"/>
        <v>0</v>
      </c>
      <c r="AG23" s="16">
        <f t="shared" si="46"/>
        <v>0</v>
      </c>
      <c r="AH23" s="16">
        <f t="shared" si="47"/>
        <v>0</v>
      </c>
      <c r="AI23" s="16">
        <f t="shared" si="48"/>
        <v>0</v>
      </c>
      <c r="AJ23" s="16">
        <f t="shared" si="49"/>
        <v>0</v>
      </c>
      <c r="AK23" s="16">
        <f t="shared" si="50"/>
        <v>8</v>
      </c>
      <c r="AL23" s="69" t="str">
        <f t="shared" si="51"/>
        <v/>
      </c>
      <c r="AM23" s="4">
        <f t="shared" si="52"/>
        <v>46495</v>
      </c>
      <c r="AN23" s="8"/>
      <c r="AO23" s="16">
        <f t="shared" si="53"/>
        <v>0</v>
      </c>
      <c r="AP23" s="16">
        <f t="shared" si="54"/>
        <v>0</v>
      </c>
      <c r="AQ23" s="16">
        <f t="shared" si="55"/>
        <v>0</v>
      </c>
      <c r="AR23" s="16">
        <f t="shared" si="56"/>
        <v>0</v>
      </c>
      <c r="AS23" s="16">
        <f t="shared" si="57"/>
        <v>0</v>
      </c>
      <c r="AT23" s="16">
        <f t="shared" si="58"/>
        <v>0</v>
      </c>
      <c r="AU23" s="16">
        <f t="shared" si="59"/>
        <v>0</v>
      </c>
      <c r="AV23" s="16">
        <f t="shared" si="60"/>
        <v>0</v>
      </c>
      <c r="AW23" s="16">
        <f t="shared" si="9"/>
        <v>0</v>
      </c>
      <c r="AX23" s="69" t="str">
        <f t="shared" si="61"/>
        <v/>
      </c>
      <c r="AY23" s="4">
        <f t="shared" si="62"/>
        <v>46525</v>
      </c>
      <c r="AZ23" s="8"/>
      <c r="BA23" s="16">
        <f t="shared" si="63"/>
        <v>0</v>
      </c>
      <c r="BB23" s="16">
        <f t="shared" si="64"/>
        <v>0</v>
      </c>
      <c r="BC23" s="16">
        <f t="shared" si="65"/>
        <v>0</v>
      </c>
      <c r="BD23" s="16">
        <f t="shared" si="66"/>
        <v>0</v>
      </c>
      <c r="BE23" s="16">
        <f t="shared" si="67"/>
        <v>0</v>
      </c>
      <c r="BF23" s="16">
        <f t="shared" si="68"/>
        <v>0</v>
      </c>
      <c r="BG23" s="16">
        <f t="shared" si="69"/>
        <v>0</v>
      </c>
      <c r="BH23" s="16">
        <f t="shared" si="70"/>
        <v>0</v>
      </c>
      <c r="BI23" s="16">
        <f t="shared" si="71"/>
        <v>8</v>
      </c>
      <c r="BJ23" s="69" t="str">
        <f t="shared" si="72"/>
        <v/>
      </c>
      <c r="BK23" s="4">
        <f t="shared" si="73"/>
        <v>46556</v>
      </c>
      <c r="BL23" s="8"/>
      <c r="BM23" s="16">
        <f t="shared" si="74"/>
        <v>0</v>
      </c>
      <c r="BN23" s="16">
        <f t="shared" si="75"/>
        <v>0</v>
      </c>
      <c r="BO23" s="16">
        <f t="shared" si="76"/>
        <v>0</v>
      </c>
      <c r="BP23" s="16">
        <f t="shared" si="77"/>
        <v>0</v>
      </c>
      <c r="BQ23" s="16">
        <f t="shared" si="78"/>
        <v>0</v>
      </c>
      <c r="BR23" s="16">
        <f t="shared" si="79"/>
        <v>0</v>
      </c>
      <c r="BS23" s="16">
        <f t="shared" si="80"/>
        <v>0</v>
      </c>
      <c r="BT23" s="16">
        <f t="shared" si="81"/>
        <v>0</v>
      </c>
      <c r="BU23" s="16">
        <f t="shared" si="82"/>
        <v>4</v>
      </c>
      <c r="BV23" s="69" t="str">
        <f t="shared" si="83"/>
        <v/>
      </c>
      <c r="BW23" s="4">
        <f t="shared" si="84"/>
        <v>46586</v>
      </c>
      <c r="BX23" s="8"/>
      <c r="BY23" s="16">
        <f t="shared" si="85"/>
        <v>0</v>
      </c>
      <c r="BZ23" s="16">
        <f t="shared" si="86"/>
        <v>0</v>
      </c>
      <c r="CA23" s="16">
        <f t="shared" si="87"/>
        <v>0</v>
      </c>
      <c r="CB23" s="16">
        <f t="shared" si="88"/>
        <v>0</v>
      </c>
      <c r="CC23" s="16">
        <f t="shared" si="89"/>
        <v>0</v>
      </c>
      <c r="CD23" s="16">
        <f t="shared" si="90"/>
        <v>0</v>
      </c>
      <c r="CE23" s="16">
        <f t="shared" si="91"/>
        <v>0</v>
      </c>
      <c r="CF23" s="16">
        <f t="shared" si="92"/>
        <v>0</v>
      </c>
      <c r="CG23" s="16">
        <f t="shared" si="93"/>
        <v>0</v>
      </c>
      <c r="CH23" s="69">
        <f t="shared" si="94"/>
        <v>33</v>
      </c>
      <c r="CI23" s="4">
        <f t="shared" si="95"/>
        <v>46617</v>
      </c>
      <c r="CJ23" s="8"/>
      <c r="CK23" s="16">
        <f t="shared" si="96"/>
        <v>0</v>
      </c>
      <c r="CL23" s="16">
        <f t="shared" si="97"/>
        <v>0</v>
      </c>
      <c r="CM23" s="16">
        <f t="shared" si="98"/>
        <v>0</v>
      </c>
      <c r="CN23" s="16">
        <f t="shared" si="99"/>
        <v>0</v>
      </c>
      <c r="CO23" s="16">
        <f t="shared" si="100"/>
        <v>0</v>
      </c>
      <c r="CP23" s="16">
        <f t="shared" si="101"/>
        <v>0</v>
      </c>
      <c r="CQ23" s="16">
        <f t="shared" si="102"/>
        <v>0</v>
      </c>
      <c r="CR23" s="16">
        <f t="shared" si="103"/>
        <v>0</v>
      </c>
      <c r="CS23" s="16">
        <f t="shared" si="104"/>
        <v>8</v>
      </c>
      <c r="CT23" s="69" t="str">
        <f t="shared" si="105"/>
        <v/>
      </c>
      <c r="CU23" s="4">
        <f t="shared" si="106"/>
        <v>46648</v>
      </c>
      <c r="CV23" s="8"/>
      <c r="CW23" s="16">
        <f t="shared" si="107"/>
        <v>0</v>
      </c>
      <c r="CX23" s="16">
        <f t="shared" si="108"/>
        <v>0</v>
      </c>
      <c r="CY23" s="16">
        <f t="shared" si="109"/>
        <v>0</v>
      </c>
      <c r="CZ23" s="16">
        <f t="shared" si="110"/>
        <v>0</v>
      </c>
      <c r="DA23" s="16">
        <f t="shared" si="111"/>
        <v>0</v>
      </c>
      <c r="DB23" s="16">
        <f t="shared" si="112"/>
        <v>0</v>
      </c>
      <c r="DC23" s="16">
        <f t="shared" si="113"/>
        <v>0</v>
      </c>
      <c r="DD23" s="16">
        <f t="shared" si="114"/>
        <v>0</v>
      </c>
      <c r="DE23" s="16">
        <f t="shared" si="115"/>
        <v>0</v>
      </c>
      <c r="DF23" s="69" t="str">
        <f t="shared" si="116"/>
        <v/>
      </c>
      <c r="DG23" s="4">
        <f t="shared" si="117"/>
        <v>46678</v>
      </c>
      <c r="DH23" s="8"/>
      <c r="DI23" s="16">
        <f t="shared" si="118"/>
        <v>0</v>
      </c>
      <c r="DJ23" s="16">
        <f t="shared" si="119"/>
        <v>0</v>
      </c>
      <c r="DK23" s="16">
        <f t="shared" si="120"/>
        <v>0</v>
      </c>
      <c r="DL23" s="16">
        <f t="shared" si="121"/>
        <v>0</v>
      </c>
      <c r="DM23" s="16">
        <f t="shared" si="122"/>
        <v>0</v>
      </c>
      <c r="DN23" s="16">
        <f t="shared" si="123"/>
        <v>0</v>
      </c>
      <c r="DO23" s="16">
        <f t="shared" si="124"/>
        <v>0</v>
      </c>
      <c r="DP23" s="16">
        <f t="shared" si="125"/>
        <v>0</v>
      </c>
      <c r="DQ23" s="16">
        <f t="shared" si="126"/>
        <v>7</v>
      </c>
      <c r="DR23" s="69" t="str">
        <f t="shared" si="127"/>
        <v/>
      </c>
      <c r="DS23" s="4">
        <f t="shared" si="128"/>
        <v>46709</v>
      </c>
      <c r="DT23" s="8"/>
      <c r="DU23" s="16">
        <f t="shared" si="129"/>
        <v>0</v>
      </c>
      <c r="DV23" s="16">
        <f t="shared" si="130"/>
        <v>0</v>
      </c>
      <c r="DW23" s="16">
        <f t="shared" si="131"/>
        <v>0</v>
      </c>
      <c r="DX23" s="16">
        <f t="shared" si="132"/>
        <v>0</v>
      </c>
      <c r="DY23" s="16">
        <f t="shared" si="133"/>
        <v>0</v>
      </c>
      <c r="DZ23" s="16">
        <f t="shared" si="134"/>
        <v>0</v>
      </c>
      <c r="EA23" s="16">
        <f t="shared" si="135"/>
        <v>0</v>
      </c>
      <c r="EB23" s="16">
        <f t="shared" si="136"/>
        <v>0</v>
      </c>
      <c r="EC23" s="16">
        <f t="shared" si="137"/>
        <v>8</v>
      </c>
      <c r="ED23" s="69" t="str">
        <f t="shared" si="138"/>
        <v/>
      </c>
      <c r="EE23" s="4">
        <f t="shared" si="139"/>
        <v>46739</v>
      </c>
      <c r="EF23" s="8"/>
      <c r="EG23" s="16">
        <f t="shared" si="140"/>
        <v>0</v>
      </c>
      <c r="EH23" s="16">
        <f t="shared" si="141"/>
        <v>0</v>
      </c>
      <c r="EI23" s="16">
        <f t="shared" si="142"/>
        <v>0</v>
      </c>
      <c r="EJ23" s="16">
        <f t="shared" si="143"/>
        <v>0</v>
      </c>
      <c r="EK23" s="16">
        <f t="shared" si="144"/>
        <v>0</v>
      </c>
      <c r="EL23" s="16">
        <f t="shared" si="145"/>
        <v>0</v>
      </c>
      <c r="EM23" s="16">
        <f t="shared" si="146"/>
        <v>0</v>
      </c>
      <c r="EN23" s="16">
        <f t="shared" si="147"/>
        <v>0</v>
      </c>
      <c r="EO23" s="16">
        <f t="shared" si="148"/>
        <v>0</v>
      </c>
      <c r="EP23" s="55"/>
    </row>
    <row r="24" spans="1:146" ht="21" customHeight="1" x14ac:dyDescent="0.2">
      <c r="A24" s="55"/>
      <c r="B24" s="69" t="str">
        <f t="shared" si="25"/>
        <v/>
      </c>
      <c r="C24" s="4">
        <f t="shared" si="26"/>
        <v>46406</v>
      </c>
      <c r="D24" s="66"/>
      <c r="E24" s="2">
        <f t="shared" si="149"/>
        <v>0</v>
      </c>
      <c r="F24" s="2">
        <f t="shared" si="150"/>
        <v>0</v>
      </c>
      <c r="G24" s="2">
        <f t="shared" si="151"/>
        <v>0</v>
      </c>
      <c r="H24" s="16">
        <f t="shared" si="27"/>
        <v>0</v>
      </c>
      <c r="I24" s="16">
        <f t="shared" si="28"/>
        <v>0</v>
      </c>
      <c r="J24" s="16">
        <f t="shared" si="29"/>
        <v>0</v>
      </c>
      <c r="K24" s="16">
        <f t="shared" si="30"/>
        <v>0</v>
      </c>
      <c r="L24" s="16">
        <f t="shared" si="31"/>
        <v>0</v>
      </c>
      <c r="M24" s="16">
        <f t="shared" si="32"/>
        <v>8</v>
      </c>
      <c r="N24" s="69" t="str">
        <f t="shared" si="33"/>
        <v/>
      </c>
      <c r="O24" s="4">
        <f t="shared" si="34"/>
        <v>46437</v>
      </c>
      <c r="P24" s="8"/>
      <c r="Q24" s="16">
        <f t="shared" si="35"/>
        <v>0</v>
      </c>
      <c r="R24" s="16">
        <f t="shared" si="36"/>
        <v>0</v>
      </c>
      <c r="S24" s="16">
        <f t="shared" si="37"/>
        <v>0</v>
      </c>
      <c r="T24" s="16">
        <f t="shared" si="1"/>
        <v>0</v>
      </c>
      <c r="U24" s="16">
        <f t="shared" si="2"/>
        <v>0</v>
      </c>
      <c r="V24" s="16">
        <f t="shared" si="3"/>
        <v>0</v>
      </c>
      <c r="W24" s="16">
        <f t="shared" si="4"/>
        <v>0</v>
      </c>
      <c r="X24" s="16">
        <f t="shared" si="38"/>
        <v>0</v>
      </c>
      <c r="Y24" s="16">
        <f t="shared" si="39"/>
        <v>4</v>
      </c>
      <c r="Z24" s="69" t="str">
        <f t="shared" si="40"/>
        <v/>
      </c>
      <c r="AA24" s="4">
        <f t="shared" si="41"/>
        <v>46465</v>
      </c>
      <c r="AB24" s="8"/>
      <c r="AC24" s="16">
        <f t="shared" si="42"/>
        <v>0</v>
      </c>
      <c r="AD24" s="16">
        <f t="shared" si="43"/>
        <v>0</v>
      </c>
      <c r="AE24" s="16">
        <f t="shared" si="44"/>
        <v>0</v>
      </c>
      <c r="AF24" s="16">
        <f t="shared" si="45"/>
        <v>0</v>
      </c>
      <c r="AG24" s="16">
        <f t="shared" si="46"/>
        <v>0</v>
      </c>
      <c r="AH24" s="16">
        <f t="shared" si="47"/>
        <v>0</v>
      </c>
      <c r="AI24" s="16">
        <f t="shared" si="48"/>
        <v>0</v>
      </c>
      <c r="AJ24" s="16">
        <f t="shared" si="49"/>
        <v>0</v>
      </c>
      <c r="AK24" s="16">
        <f t="shared" si="50"/>
        <v>4</v>
      </c>
      <c r="AL24" s="69" t="str">
        <f t="shared" si="51"/>
        <v/>
      </c>
      <c r="AM24" s="4">
        <f t="shared" si="52"/>
        <v>46496</v>
      </c>
      <c r="AN24" s="8"/>
      <c r="AO24" s="16">
        <f t="shared" si="53"/>
        <v>0</v>
      </c>
      <c r="AP24" s="16">
        <f t="shared" si="54"/>
        <v>0</v>
      </c>
      <c r="AQ24" s="16">
        <f t="shared" si="55"/>
        <v>0</v>
      </c>
      <c r="AR24" s="16">
        <f t="shared" si="56"/>
        <v>0</v>
      </c>
      <c r="AS24" s="16">
        <f t="shared" si="57"/>
        <v>0</v>
      </c>
      <c r="AT24" s="16">
        <f t="shared" si="58"/>
        <v>0</v>
      </c>
      <c r="AU24" s="16">
        <f t="shared" si="59"/>
        <v>0</v>
      </c>
      <c r="AV24" s="16">
        <f t="shared" si="60"/>
        <v>0</v>
      </c>
      <c r="AW24" s="16">
        <f t="shared" si="9"/>
        <v>7</v>
      </c>
      <c r="AX24" s="69">
        <f t="shared" si="61"/>
        <v>20</v>
      </c>
      <c r="AY24" s="4">
        <f t="shared" si="62"/>
        <v>46526</v>
      </c>
      <c r="AZ24" s="8"/>
      <c r="BA24" s="16">
        <f t="shared" si="63"/>
        <v>0</v>
      </c>
      <c r="BB24" s="16">
        <f t="shared" si="64"/>
        <v>0</v>
      </c>
      <c r="BC24" s="16">
        <f t="shared" si="65"/>
        <v>0</v>
      </c>
      <c r="BD24" s="16">
        <f t="shared" si="66"/>
        <v>0</v>
      </c>
      <c r="BE24" s="16">
        <f t="shared" si="67"/>
        <v>0</v>
      </c>
      <c r="BF24" s="16">
        <f t="shared" si="68"/>
        <v>0</v>
      </c>
      <c r="BG24" s="16">
        <f t="shared" si="69"/>
        <v>0</v>
      </c>
      <c r="BH24" s="16">
        <f t="shared" si="70"/>
        <v>0</v>
      </c>
      <c r="BI24" s="16">
        <f t="shared" si="71"/>
        <v>8</v>
      </c>
      <c r="BJ24" s="69" t="str">
        <f t="shared" si="72"/>
        <v/>
      </c>
      <c r="BK24" s="4">
        <f t="shared" si="73"/>
        <v>46557</v>
      </c>
      <c r="BL24" s="8"/>
      <c r="BM24" s="16">
        <f t="shared" si="74"/>
        <v>0</v>
      </c>
      <c r="BN24" s="16">
        <f t="shared" si="75"/>
        <v>0</v>
      </c>
      <c r="BO24" s="16">
        <f t="shared" si="76"/>
        <v>0</v>
      </c>
      <c r="BP24" s="16">
        <f t="shared" si="77"/>
        <v>0</v>
      </c>
      <c r="BQ24" s="16">
        <f t="shared" si="78"/>
        <v>0</v>
      </c>
      <c r="BR24" s="16">
        <f t="shared" si="79"/>
        <v>0</v>
      </c>
      <c r="BS24" s="16">
        <f t="shared" si="80"/>
        <v>0</v>
      </c>
      <c r="BT24" s="16">
        <f t="shared" si="81"/>
        <v>0</v>
      </c>
      <c r="BU24" s="16">
        <f t="shared" si="82"/>
        <v>0</v>
      </c>
      <c r="BV24" s="69" t="str">
        <f t="shared" si="83"/>
        <v/>
      </c>
      <c r="BW24" s="4">
        <f t="shared" si="84"/>
        <v>46587</v>
      </c>
      <c r="BX24" s="8"/>
      <c r="BY24" s="16">
        <f t="shared" si="85"/>
        <v>0</v>
      </c>
      <c r="BZ24" s="16">
        <f t="shared" si="86"/>
        <v>0</v>
      </c>
      <c r="CA24" s="16">
        <f t="shared" si="87"/>
        <v>0</v>
      </c>
      <c r="CB24" s="16">
        <f t="shared" si="88"/>
        <v>0</v>
      </c>
      <c r="CC24" s="16">
        <f t="shared" si="89"/>
        <v>0</v>
      </c>
      <c r="CD24" s="16">
        <f t="shared" si="90"/>
        <v>0</v>
      </c>
      <c r="CE24" s="16">
        <f t="shared" si="91"/>
        <v>0</v>
      </c>
      <c r="CF24" s="16">
        <f t="shared" si="92"/>
        <v>0</v>
      </c>
      <c r="CG24" s="16">
        <f t="shared" si="93"/>
        <v>7</v>
      </c>
      <c r="CH24" s="69" t="str">
        <f t="shared" si="94"/>
        <v/>
      </c>
      <c r="CI24" s="4">
        <f t="shared" si="95"/>
        <v>46618</v>
      </c>
      <c r="CJ24" s="8"/>
      <c r="CK24" s="16">
        <f t="shared" si="96"/>
        <v>0</v>
      </c>
      <c r="CL24" s="16">
        <f t="shared" si="97"/>
        <v>0</v>
      </c>
      <c r="CM24" s="16">
        <f t="shared" si="98"/>
        <v>0</v>
      </c>
      <c r="CN24" s="16">
        <f t="shared" si="99"/>
        <v>0</v>
      </c>
      <c r="CO24" s="16">
        <f t="shared" si="100"/>
        <v>0</v>
      </c>
      <c r="CP24" s="16">
        <f t="shared" si="101"/>
        <v>0</v>
      </c>
      <c r="CQ24" s="16">
        <f t="shared" si="102"/>
        <v>0</v>
      </c>
      <c r="CR24" s="16">
        <f t="shared" si="103"/>
        <v>0</v>
      </c>
      <c r="CS24" s="16">
        <f t="shared" si="104"/>
        <v>8</v>
      </c>
      <c r="CT24" s="69" t="str">
        <f t="shared" si="105"/>
        <v/>
      </c>
      <c r="CU24" s="4">
        <f t="shared" si="106"/>
        <v>46649</v>
      </c>
      <c r="CV24" s="8"/>
      <c r="CW24" s="16">
        <f t="shared" si="107"/>
        <v>0</v>
      </c>
      <c r="CX24" s="16">
        <f t="shared" si="108"/>
        <v>0</v>
      </c>
      <c r="CY24" s="16">
        <f t="shared" si="109"/>
        <v>0</v>
      </c>
      <c r="CZ24" s="16">
        <f t="shared" si="110"/>
        <v>0</v>
      </c>
      <c r="DA24" s="16">
        <f t="shared" si="111"/>
        <v>0</v>
      </c>
      <c r="DB24" s="16">
        <f t="shared" si="112"/>
        <v>0</v>
      </c>
      <c r="DC24" s="16">
        <f t="shared" si="113"/>
        <v>0</v>
      </c>
      <c r="DD24" s="16">
        <f t="shared" si="114"/>
        <v>0</v>
      </c>
      <c r="DE24" s="16">
        <f t="shared" si="115"/>
        <v>0</v>
      </c>
      <c r="DF24" s="69" t="str">
        <f t="shared" si="116"/>
        <v/>
      </c>
      <c r="DG24" s="4">
        <f t="shared" si="117"/>
        <v>46679</v>
      </c>
      <c r="DH24" s="8"/>
      <c r="DI24" s="16">
        <f t="shared" si="118"/>
        <v>0</v>
      </c>
      <c r="DJ24" s="16">
        <f t="shared" si="119"/>
        <v>0</v>
      </c>
      <c r="DK24" s="16">
        <f t="shared" si="120"/>
        <v>0</v>
      </c>
      <c r="DL24" s="16">
        <f t="shared" si="121"/>
        <v>0</v>
      </c>
      <c r="DM24" s="16">
        <f t="shared" si="122"/>
        <v>0</v>
      </c>
      <c r="DN24" s="16">
        <f t="shared" si="123"/>
        <v>0</v>
      </c>
      <c r="DO24" s="16">
        <f t="shared" si="124"/>
        <v>0</v>
      </c>
      <c r="DP24" s="16">
        <f t="shared" si="125"/>
        <v>0</v>
      </c>
      <c r="DQ24" s="16">
        <f t="shared" si="126"/>
        <v>8</v>
      </c>
      <c r="DR24" s="69" t="str">
        <f t="shared" si="127"/>
        <v/>
      </c>
      <c r="DS24" s="4">
        <f t="shared" si="128"/>
        <v>46710</v>
      </c>
      <c r="DT24" s="8"/>
      <c r="DU24" s="16">
        <f t="shared" si="129"/>
        <v>0</v>
      </c>
      <c r="DV24" s="16">
        <f t="shared" si="130"/>
        <v>0</v>
      </c>
      <c r="DW24" s="16">
        <f t="shared" si="131"/>
        <v>0</v>
      </c>
      <c r="DX24" s="16">
        <f t="shared" si="132"/>
        <v>0</v>
      </c>
      <c r="DY24" s="16">
        <f t="shared" si="133"/>
        <v>0</v>
      </c>
      <c r="DZ24" s="16">
        <f t="shared" si="134"/>
        <v>0</v>
      </c>
      <c r="EA24" s="16">
        <f t="shared" si="135"/>
        <v>0</v>
      </c>
      <c r="EB24" s="16">
        <f t="shared" si="136"/>
        <v>0</v>
      </c>
      <c r="EC24" s="16">
        <f t="shared" si="137"/>
        <v>4</v>
      </c>
      <c r="ED24" s="69" t="str">
        <f t="shared" si="138"/>
        <v/>
      </c>
      <c r="EE24" s="4">
        <f t="shared" si="139"/>
        <v>46740</v>
      </c>
      <c r="EF24" s="8"/>
      <c r="EG24" s="16">
        <f t="shared" si="140"/>
        <v>0</v>
      </c>
      <c r="EH24" s="16">
        <f t="shared" si="141"/>
        <v>0</v>
      </c>
      <c r="EI24" s="16">
        <f t="shared" si="142"/>
        <v>0</v>
      </c>
      <c r="EJ24" s="16">
        <f t="shared" si="143"/>
        <v>0</v>
      </c>
      <c r="EK24" s="16">
        <f t="shared" si="144"/>
        <v>0</v>
      </c>
      <c r="EL24" s="16">
        <f t="shared" si="145"/>
        <v>0</v>
      </c>
      <c r="EM24" s="16">
        <f t="shared" si="146"/>
        <v>0</v>
      </c>
      <c r="EN24" s="16">
        <f t="shared" si="147"/>
        <v>0</v>
      </c>
      <c r="EO24" s="16">
        <f t="shared" si="148"/>
        <v>0</v>
      </c>
      <c r="EP24" s="55"/>
    </row>
    <row r="25" spans="1:146" ht="21" customHeight="1" x14ac:dyDescent="0.2">
      <c r="A25" s="55"/>
      <c r="B25" s="69">
        <f t="shared" si="25"/>
        <v>3</v>
      </c>
      <c r="C25" s="4">
        <f t="shared" si="26"/>
        <v>46407</v>
      </c>
      <c r="D25" s="66"/>
      <c r="E25" s="2">
        <f t="shared" ref="E25:E26" si="152">IF(D25="A",L25,0)</f>
        <v>0</v>
      </c>
      <c r="F25" s="2">
        <f t="shared" ref="F25:F26" si="153">IF(D25="B",L25,0)</f>
        <v>0</v>
      </c>
      <c r="G25" s="2">
        <f t="shared" ref="G25:G26" si="154">IF(D25="R",L25,0)</f>
        <v>0</v>
      </c>
      <c r="H25" s="16">
        <f t="shared" ref="H25:H26" si="155">IF(D25="E",L25,0)</f>
        <v>0</v>
      </c>
      <c r="I25" s="16">
        <f t="shared" ref="I25:I26" si="156">IF(D25="F",L25,0)</f>
        <v>0</v>
      </c>
      <c r="J25" s="16">
        <f t="shared" ref="J25:J26" si="157">IF(D25="C",L25,0)</f>
        <v>0</v>
      </c>
      <c r="K25" s="16">
        <f t="shared" ref="K25:K26" si="158">IF(D25="SE",M25,0)</f>
        <v>0</v>
      </c>
      <c r="L25" s="16">
        <f t="shared" ref="L25:L26" si="159">IF(OR(D25="E",D25="F",D25="C",D25="A",D25="B",D25="R"),M25,0)</f>
        <v>0</v>
      </c>
      <c r="M25" s="16">
        <f t="shared" si="32"/>
        <v>8</v>
      </c>
      <c r="N25" s="69" t="str">
        <f t="shared" si="33"/>
        <v/>
      </c>
      <c r="O25" s="4">
        <f t="shared" si="34"/>
        <v>46438</v>
      </c>
      <c r="P25" s="8"/>
      <c r="Q25" s="16">
        <f t="shared" si="35"/>
        <v>0</v>
      </c>
      <c r="R25" s="16">
        <f t="shared" si="36"/>
        <v>0</v>
      </c>
      <c r="S25" s="16">
        <f t="shared" si="37"/>
        <v>0</v>
      </c>
      <c r="T25" s="16">
        <f t="shared" si="1"/>
        <v>0</v>
      </c>
      <c r="U25" s="16">
        <f t="shared" si="2"/>
        <v>0</v>
      </c>
      <c r="V25" s="16">
        <f t="shared" si="3"/>
        <v>0</v>
      </c>
      <c r="W25" s="16">
        <f t="shared" si="4"/>
        <v>0</v>
      </c>
      <c r="X25" s="16">
        <f t="shared" si="38"/>
        <v>0</v>
      </c>
      <c r="Y25" s="16">
        <f t="shared" si="39"/>
        <v>0</v>
      </c>
      <c r="Z25" s="69" t="str">
        <f t="shared" si="40"/>
        <v/>
      </c>
      <c r="AA25" s="4">
        <f t="shared" si="41"/>
        <v>46466</v>
      </c>
      <c r="AB25" s="8"/>
      <c r="AC25" s="16">
        <f t="shared" si="42"/>
        <v>0</v>
      </c>
      <c r="AD25" s="16">
        <f t="shared" si="43"/>
        <v>0</v>
      </c>
      <c r="AE25" s="16">
        <f t="shared" si="44"/>
        <v>0</v>
      </c>
      <c r="AF25" s="16">
        <f t="shared" si="45"/>
        <v>0</v>
      </c>
      <c r="AG25" s="16">
        <f t="shared" si="46"/>
        <v>0</v>
      </c>
      <c r="AH25" s="16">
        <f t="shared" si="47"/>
        <v>0</v>
      </c>
      <c r="AI25" s="16">
        <f t="shared" si="48"/>
        <v>0</v>
      </c>
      <c r="AJ25" s="16">
        <f t="shared" si="49"/>
        <v>0</v>
      </c>
      <c r="AK25" s="16">
        <f t="shared" si="50"/>
        <v>0</v>
      </c>
      <c r="AL25" s="69" t="str">
        <f t="shared" si="51"/>
        <v/>
      </c>
      <c r="AM25" s="4">
        <f t="shared" si="52"/>
        <v>46497</v>
      </c>
      <c r="AN25" s="8"/>
      <c r="AO25" s="16">
        <f t="shared" si="53"/>
        <v>0</v>
      </c>
      <c r="AP25" s="16">
        <f t="shared" si="54"/>
        <v>0</v>
      </c>
      <c r="AQ25" s="16">
        <f t="shared" si="55"/>
        <v>0</v>
      </c>
      <c r="AR25" s="16">
        <f t="shared" si="56"/>
        <v>0</v>
      </c>
      <c r="AS25" s="16">
        <f t="shared" si="57"/>
        <v>0</v>
      </c>
      <c r="AT25" s="16">
        <f t="shared" si="58"/>
        <v>0</v>
      </c>
      <c r="AU25" s="16">
        <f t="shared" si="59"/>
        <v>0</v>
      </c>
      <c r="AV25" s="16">
        <f t="shared" si="60"/>
        <v>0</v>
      </c>
      <c r="AW25" s="16">
        <f t="shared" si="9"/>
        <v>8</v>
      </c>
      <c r="AX25" s="69" t="str">
        <f t="shared" si="61"/>
        <v/>
      </c>
      <c r="AY25" s="4">
        <f t="shared" si="62"/>
        <v>46527</v>
      </c>
      <c r="AZ25" s="8"/>
      <c r="BA25" s="16">
        <f t="shared" si="63"/>
        <v>0</v>
      </c>
      <c r="BB25" s="16">
        <f t="shared" si="64"/>
        <v>0</v>
      </c>
      <c r="BC25" s="16">
        <f t="shared" si="65"/>
        <v>0</v>
      </c>
      <c r="BD25" s="16">
        <f t="shared" si="66"/>
        <v>0</v>
      </c>
      <c r="BE25" s="16">
        <f t="shared" si="67"/>
        <v>0</v>
      </c>
      <c r="BF25" s="16">
        <f t="shared" si="68"/>
        <v>0</v>
      </c>
      <c r="BG25" s="16">
        <f t="shared" si="69"/>
        <v>0</v>
      </c>
      <c r="BH25" s="16">
        <f t="shared" si="70"/>
        <v>0</v>
      </c>
      <c r="BI25" s="16">
        <f t="shared" si="71"/>
        <v>8</v>
      </c>
      <c r="BJ25" s="69" t="str">
        <f t="shared" si="72"/>
        <v/>
      </c>
      <c r="BK25" s="4">
        <f t="shared" si="73"/>
        <v>46558</v>
      </c>
      <c r="BL25" s="8"/>
      <c r="BM25" s="16">
        <f t="shared" si="74"/>
        <v>0</v>
      </c>
      <c r="BN25" s="16">
        <f t="shared" si="75"/>
        <v>0</v>
      </c>
      <c r="BO25" s="16">
        <f t="shared" si="76"/>
        <v>0</v>
      </c>
      <c r="BP25" s="16">
        <f t="shared" si="77"/>
        <v>0</v>
      </c>
      <c r="BQ25" s="16">
        <f t="shared" si="78"/>
        <v>0</v>
      </c>
      <c r="BR25" s="16">
        <f t="shared" si="79"/>
        <v>0</v>
      </c>
      <c r="BS25" s="16">
        <f t="shared" si="80"/>
        <v>0</v>
      </c>
      <c r="BT25" s="16">
        <f t="shared" si="81"/>
        <v>0</v>
      </c>
      <c r="BU25" s="16">
        <f t="shared" si="82"/>
        <v>0</v>
      </c>
      <c r="BV25" s="69" t="str">
        <f t="shared" si="83"/>
        <v/>
      </c>
      <c r="BW25" s="4">
        <f t="shared" si="84"/>
        <v>46588</v>
      </c>
      <c r="BX25" s="8"/>
      <c r="BY25" s="16">
        <f t="shared" si="85"/>
        <v>0</v>
      </c>
      <c r="BZ25" s="16">
        <f t="shared" si="86"/>
        <v>0</v>
      </c>
      <c r="CA25" s="16">
        <f t="shared" si="87"/>
        <v>0</v>
      </c>
      <c r="CB25" s="16">
        <f t="shared" si="88"/>
        <v>0</v>
      </c>
      <c r="CC25" s="16">
        <f t="shared" si="89"/>
        <v>0</v>
      </c>
      <c r="CD25" s="16">
        <f t="shared" si="90"/>
        <v>0</v>
      </c>
      <c r="CE25" s="16">
        <f t="shared" si="91"/>
        <v>0</v>
      </c>
      <c r="CF25" s="16">
        <f t="shared" si="92"/>
        <v>0</v>
      </c>
      <c r="CG25" s="16">
        <f t="shared" si="93"/>
        <v>8</v>
      </c>
      <c r="CH25" s="69" t="str">
        <f t="shared" si="94"/>
        <v/>
      </c>
      <c r="CI25" s="4">
        <f t="shared" si="95"/>
        <v>46619</v>
      </c>
      <c r="CJ25" s="8"/>
      <c r="CK25" s="16">
        <f t="shared" si="96"/>
        <v>0</v>
      </c>
      <c r="CL25" s="16">
        <f t="shared" si="97"/>
        <v>0</v>
      </c>
      <c r="CM25" s="16">
        <f t="shared" si="98"/>
        <v>0</v>
      </c>
      <c r="CN25" s="16">
        <f t="shared" si="99"/>
        <v>0</v>
      </c>
      <c r="CO25" s="16">
        <f t="shared" si="100"/>
        <v>0</v>
      </c>
      <c r="CP25" s="16">
        <f t="shared" si="101"/>
        <v>0</v>
      </c>
      <c r="CQ25" s="16">
        <f t="shared" si="102"/>
        <v>0</v>
      </c>
      <c r="CR25" s="16">
        <f t="shared" si="103"/>
        <v>0</v>
      </c>
      <c r="CS25" s="16">
        <f t="shared" si="104"/>
        <v>4</v>
      </c>
      <c r="CT25" s="69" t="str">
        <f t="shared" si="105"/>
        <v/>
      </c>
      <c r="CU25" s="4">
        <f t="shared" si="106"/>
        <v>46650</v>
      </c>
      <c r="CV25" s="8"/>
      <c r="CW25" s="16">
        <f t="shared" si="107"/>
        <v>0</v>
      </c>
      <c r="CX25" s="16">
        <f t="shared" si="108"/>
        <v>0</v>
      </c>
      <c r="CY25" s="16">
        <f t="shared" si="109"/>
        <v>0</v>
      </c>
      <c r="CZ25" s="16">
        <f t="shared" si="110"/>
        <v>0</v>
      </c>
      <c r="DA25" s="16">
        <f t="shared" si="111"/>
        <v>0</v>
      </c>
      <c r="DB25" s="16">
        <f t="shared" si="112"/>
        <v>0</v>
      </c>
      <c r="DC25" s="16">
        <f t="shared" si="113"/>
        <v>0</v>
      </c>
      <c r="DD25" s="16">
        <f t="shared" si="114"/>
        <v>0</v>
      </c>
      <c r="DE25" s="16">
        <f t="shared" si="115"/>
        <v>7</v>
      </c>
      <c r="DF25" s="69">
        <f t="shared" si="116"/>
        <v>42</v>
      </c>
      <c r="DG25" s="4">
        <f t="shared" si="117"/>
        <v>46680</v>
      </c>
      <c r="DH25" s="8"/>
      <c r="DI25" s="16">
        <f t="shared" si="118"/>
        <v>0</v>
      </c>
      <c r="DJ25" s="16">
        <f t="shared" si="119"/>
        <v>0</v>
      </c>
      <c r="DK25" s="16">
        <f t="shared" si="120"/>
        <v>0</v>
      </c>
      <c r="DL25" s="16">
        <f t="shared" si="121"/>
        <v>0</v>
      </c>
      <c r="DM25" s="16">
        <f t="shared" si="122"/>
        <v>0</v>
      </c>
      <c r="DN25" s="16">
        <f t="shared" si="123"/>
        <v>0</v>
      </c>
      <c r="DO25" s="16">
        <f t="shared" si="124"/>
        <v>0</v>
      </c>
      <c r="DP25" s="16">
        <f t="shared" si="125"/>
        <v>0</v>
      </c>
      <c r="DQ25" s="16">
        <f t="shared" si="126"/>
        <v>8</v>
      </c>
      <c r="DR25" s="69" t="str">
        <f t="shared" si="127"/>
        <v/>
      </c>
      <c r="DS25" s="4">
        <f t="shared" si="128"/>
        <v>46711</v>
      </c>
      <c r="DT25" s="8"/>
      <c r="DU25" s="16">
        <f t="shared" si="129"/>
        <v>0</v>
      </c>
      <c r="DV25" s="16">
        <f t="shared" si="130"/>
        <v>0</v>
      </c>
      <c r="DW25" s="16">
        <f t="shared" si="131"/>
        <v>0</v>
      </c>
      <c r="DX25" s="16">
        <f t="shared" si="132"/>
        <v>0</v>
      </c>
      <c r="DY25" s="16">
        <f t="shared" si="133"/>
        <v>0</v>
      </c>
      <c r="DZ25" s="16">
        <f t="shared" si="134"/>
        <v>0</v>
      </c>
      <c r="EA25" s="16">
        <f t="shared" si="135"/>
        <v>0</v>
      </c>
      <c r="EB25" s="16">
        <f t="shared" si="136"/>
        <v>0</v>
      </c>
      <c r="EC25" s="16">
        <f t="shared" si="137"/>
        <v>0</v>
      </c>
      <c r="ED25" s="69" t="str">
        <f t="shared" si="138"/>
        <v/>
      </c>
      <c r="EE25" s="4">
        <f t="shared" si="139"/>
        <v>46741</v>
      </c>
      <c r="EF25" s="8"/>
      <c r="EG25" s="16">
        <f t="shared" si="140"/>
        <v>0</v>
      </c>
      <c r="EH25" s="16">
        <f t="shared" si="141"/>
        <v>0</v>
      </c>
      <c r="EI25" s="16">
        <f t="shared" si="142"/>
        <v>0</v>
      </c>
      <c r="EJ25" s="16">
        <f t="shared" si="143"/>
        <v>0</v>
      </c>
      <c r="EK25" s="16">
        <f t="shared" si="144"/>
        <v>0</v>
      </c>
      <c r="EL25" s="16">
        <f t="shared" si="145"/>
        <v>0</v>
      </c>
      <c r="EM25" s="16">
        <f t="shared" si="146"/>
        <v>0</v>
      </c>
      <c r="EN25" s="16">
        <f t="shared" si="147"/>
        <v>0</v>
      </c>
      <c r="EO25" s="16">
        <f t="shared" si="148"/>
        <v>7</v>
      </c>
      <c r="EP25" s="55"/>
    </row>
    <row r="26" spans="1:146" ht="21" customHeight="1" x14ac:dyDescent="0.2">
      <c r="A26" s="55"/>
      <c r="B26" s="69" t="str">
        <f t="shared" si="25"/>
        <v/>
      </c>
      <c r="C26" s="4">
        <f t="shared" si="26"/>
        <v>46408</v>
      </c>
      <c r="D26" s="66"/>
      <c r="E26" s="2">
        <f t="shared" si="152"/>
        <v>0</v>
      </c>
      <c r="F26" s="2">
        <f t="shared" si="153"/>
        <v>0</v>
      </c>
      <c r="G26" s="2">
        <f t="shared" si="154"/>
        <v>0</v>
      </c>
      <c r="H26" s="16">
        <f t="shared" si="155"/>
        <v>0</v>
      </c>
      <c r="I26" s="16">
        <f t="shared" si="156"/>
        <v>0</v>
      </c>
      <c r="J26" s="16">
        <f t="shared" si="157"/>
        <v>0</v>
      </c>
      <c r="K26" s="16">
        <f t="shared" si="158"/>
        <v>0</v>
      </c>
      <c r="L26" s="16">
        <f t="shared" si="159"/>
        <v>0</v>
      </c>
      <c r="M26" s="16">
        <f t="shared" si="32"/>
        <v>8</v>
      </c>
      <c r="N26" s="69" t="str">
        <f t="shared" si="33"/>
        <v/>
      </c>
      <c r="O26" s="4">
        <f t="shared" si="34"/>
        <v>46439</v>
      </c>
      <c r="P26" s="8"/>
      <c r="Q26" s="16">
        <f t="shared" si="35"/>
        <v>0</v>
      </c>
      <c r="R26" s="16">
        <f t="shared" si="36"/>
        <v>0</v>
      </c>
      <c r="S26" s="16">
        <f t="shared" si="37"/>
        <v>0</v>
      </c>
      <c r="T26" s="16">
        <f t="shared" si="1"/>
        <v>0</v>
      </c>
      <c r="U26" s="16">
        <f t="shared" si="2"/>
        <v>0</v>
      </c>
      <c r="V26" s="16">
        <f t="shared" si="3"/>
        <v>0</v>
      </c>
      <c r="W26" s="16">
        <f t="shared" si="4"/>
        <v>0</v>
      </c>
      <c r="X26" s="16">
        <f t="shared" si="38"/>
        <v>0</v>
      </c>
      <c r="Y26" s="16">
        <f t="shared" si="39"/>
        <v>0</v>
      </c>
      <c r="Z26" s="69" t="str">
        <f t="shared" si="40"/>
        <v/>
      </c>
      <c r="AA26" s="4">
        <f t="shared" si="41"/>
        <v>46467</v>
      </c>
      <c r="AB26" s="8"/>
      <c r="AC26" s="16">
        <f t="shared" si="42"/>
        <v>0</v>
      </c>
      <c r="AD26" s="16">
        <f t="shared" si="43"/>
        <v>0</v>
      </c>
      <c r="AE26" s="16">
        <f t="shared" si="44"/>
        <v>0</v>
      </c>
      <c r="AF26" s="16">
        <f t="shared" si="45"/>
        <v>0</v>
      </c>
      <c r="AG26" s="16">
        <f t="shared" si="46"/>
        <v>0</v>
      </c>
      <c r="AH26" s="16">
        <f t="shared" si="47"/>
        <v>0</v>
      </c>
      <c r="AI26" s="16">
        <f t="shared" si="48"/>
        <v>0</v>
      </c>
      <c r="AJ26" s="16">
        <f t="shared" si="49"/>
        <v>0</v>
      </c>
      <c r="AK26" s="16">
        <f t="shared" si="50"/>
        <v>0</v>
      </c>
      <c r="AL26" s="69">
        <f t="shared" si="51"/>
        <v>16</v>
      </c>
      <c r="AM26" s="4">
        <f t="shared" si="52"/>
        <v>46498</v>
      </c>
      <c r="AN26" s="8"/>
      <c r="AO26" s="16">
        <f t="shared" si="53"/>
        <v>0</v>
      </c>
      <c r="AP26" s="16">
        <f t="shared" si="54"/>
        <v>0</v>
      </c>
      <c r="AQ26" s="16">
        <f t="shared" si="55"/>
        <v>0</v>
      </c>
      <c r="AR26" s="16">
        <f t="shared" si="56"/>
        <v>0</v>
      </c>
      <c r="AS26" s="16">
        <f t="shared" si="57"/>
        <v>0</v>
      </c>
      <c r="AT26" s="16">
        <f t="shared" si="58"/>
        <v>0</v>
      </c>
      <c r="AU26" s="16">
        <f t="shared" si="59"/>
        <v>0</v>
      </c>
      <c r="AV26" s="16">
        <f t="shared" si="60"/>
        <v>0</v>
      </c>
      <c r="AW26" s="16">
        <f t="shared" si="9"/>
        <v>8</v>
      </c>
      <c r="AX26" s="69" t="str">
        <f t="shared" si="61"/>
        <v/>
      </c>
      <c r="AY26" s="4">
        <f t="shared" si="62"/>
        <v>46528</v>
      </c>
      <c r="AZ26" s="8"/>
      <c r="BA26" s="16">
        <f t="shared" si="63"/>
        <v>0</v>
      </c>
      <c r="BB26" s="16">
        <f t="shared" si="64"/>
        <v>0</v>
      </c>
      <c r="BC26" s="16">
        <f t="shared" si="65"/>
        <v>0</v>
      </c>
      <c r="BD26" s="16">
        <f t="shared" si="66"/>
        <v>0</v>
      </c>
      <c r="BE26" s="16">
        <f t="shared" si="67"/>
        <v>0</v>
      </c>
      <c r="BF26" s="16">
        <f t="shared" si="68"/>
        <v>0</v>
      </c>
      <c r="BG26" s="16">
        <f t="shared" si="69"/>
        <v>0</v>
      </c>
      <c r="BH26" s="16">
        <f t="shared" si="70"/>
        <v>0</v>
      </c>
      <c r="BI26" s="16">
        <f t="shared" si="71"/>
        <v>4</v>
      </c>
      <c r="BJ26" s="69" t="str">
        <f t="shared" si="72"/>
        <v/>
      </c>
      <c r="BK26" s="4">
        <f t="shared" si="73"/>
        <v>46559</v>
      </c>
      <c r="BL26" s="8"/>
      <c r="BM26" s="16">
        <f t="shared" si="74"/>
        <v>0</v>
      </c>
      <c r="BN26" s="16">
        <f t="shared" si="75"/>
        <v>0</v>
      </c>
      <c r="BO26" s="16">
        <f t="shared" si="76"/>
        <v>0</v>
      </c>
      <c r="BP26" s="16">
        <f t="shared" si="77"/>
        <v>0</v>
      </c>
      <c r="BQ26" s="16">
        <f t="shared" si="78"/>
        <v>0</v>
      </c>
      <c r="BR26" s="16">
        <f t="shared" si="79"/>
        <v>0</v>
      </c>
      <c r="BS26" s="16">
        <f t="shared" si="80"/>
        <v>0</v>
      </c>
      <c r="BT26" s="16">
        <f t="shared" si="81"/>
        <v>0</v>
      </c>
      <c r="BU26" s="16">
        <f t="shared" si="82"/>
        <v>7</v>
      </c>
      <c r="BV26" s="69">
        <f t="shared" si="83"/>
        <v>29</v>
      </c>
      <c r="BW26" s="4">
        <f t="shared" si="84"/>
        <v>46589</v>
      </c>
      <c r="BX26" s="8"/>
      <c r="BY26" s="16">
        <f t="shared" si="85"/>
        <v>0</v>
      </c>
      <c r="BZ26" s="16">
        <f t="shared" si="86"/>
        <v>0</v>
      </c>
      <c r="CA26" s="16">
        <f t="shared" si="87"/>
        <v>0</v>
      </c>
      <c r="CB26" s="16">
        <f t="shared" si="88"/>
        <v>0</v>
      </c>
      <c r="CC26" s="16">
        <f t="shared" si="89"/>
        <v>0</v>
      </c>
      <c r="CD26" s="16">
        <f t="shared" si="90"/>
        <v>0</v>
      </c>
      <c r="CE26" s="16">
        <f t="shared" si="91"/>
        <v>0</v>
      </c>
      <c r="CF26" s="16">
        <f t="shared" si="92"/>
        <v>0</v>
      </c>
      <c r="CG26" s="16">
        <f t="shared" si="93"/>
        <v>8</v>
      </c>
      <c r="CH26" s="69" t="str">
        <f t="shared" si="94"/>
        <v/>
      </c>
      <c r="CI26" s="4">
        <f t="shared" si="95"/>
        <v>46620</v>
      </c>
      <c r="CJ26" s="8"/>
      <c r="CK26" s="16">
        <f t="shared" si="96"/>
        <v>0</v>
      </c>
      <c r="CL26" s="16">
        <f t="shared" si="97"/>
        <v>0</v>
      </c>
      <c r="CM26" s="16">
        <f t="shared" si="98"/>
        <v>0</v>
      </c>
      <c r="CN26" s="16">
        <f t="shared" si="99"/>
        <v>0</v>
      </c>
      <c r="CO26" s="16">
        <f t="shared" si="100"/>
        <v>0</v>
      </c>
      <c r="CP26" s="16">
        <f t="shared" si="101"/>
        <v>0</v>
      </c>
      <c r="CQ26" s="16">
        <f t="shared" si="102"/>
        <v>0</v>
      </c>
      <c r="CR26" s="16">
        <f t="shared" si="103"/>
        <v>0</v>
      </c>
      <c r="CS26" s="16">
        <f t="shared" si="104"/>
        <v>0</v>
      </c>
      <c r="CT26" s="69" t="str">
        <f t="shared" si="105"/>
        <v/>
      </c>
      <c r="CU26" s="4">
        <f t="shared" si="106"/>
        <v>46651</v>
      </c>
      <c r="CV26" s="8"/>
      <c r="CW26" s="16">
        <f t="shared" si="107"/>
        <v>0</v>
      </c>
      <c r="CX26" s="16">
        <f t="shared" si="108"/>
        <v>0</v>
      </c>
      <c r="CY26" s="16">
        <f t="shared" si="109"/>
        <v>0</v>
      </c>
      <c r="CZ26" s="16">
        <f t="shared" si="110"/>
        <v>0</v>
      </c>
      <c r="DA26" s="16">
        <f t="shared" si="111"/>
        <v>0</v>
      </c>
      <c r="DB26" s="16">
        <f t="shared" si="112"/>
        <v>0</v>
      </c>
      <c r="DC26" s="16">
        <f t="shared" si="113"/>
        <v>0</v>
      </c>
      <c r="DD26" s="16">
        <f t="shared" si="114"/>
        <v>0</v>
      </c>
      <c r="DE26" s="16">
        <f t="shared" si="115"/>
        <v>8</v>
      </c>
      <c r="DF26" s="69" t="str">
        <f t="shared" si="116"/>
        <v/>
      </c>
      <c r="DG26" s="4">
        <f t="shared" si="117"/>
        <v>46681</v>
      </c>
      <c r="DH26" s="8"/>
      <c r="DI26" s="16">
        <f t="shared" si="118"/>
        <v>0</v>
      </c>
      <c r="DJ26" s="16">
        <f t="shared" si="119"/>
        <v>0</v>
      </c>
      <c r="DK26" s="16">
        <f t="shared" si="120"/>
        <v>0</v>
      </c>
      <c r="DL26" s="16">
        <f t="shared" si="121"/>
        <v>0</v>
      </c>
      <c r="DM26" s="16">
        <f t="shared" si="122"/>
        <v>0</v>
      </c>
      <c r="DN26" s="16">
        <f t="shared" si="123"/>
        <v>0</v>
      </c>
      <c r="DO26" s="16">
        <f t="shared" si="124"/>
        <v>0</v>
      </c>
      <c r="DP26" s="16">
        <f t="shared" si="125"/>
        <v>0</v>
      </c>
      <c r="DQ26" s="16">
        <f t="shared" si="126"/>
        <v>8</v>
      </c>
      <c r="DR26" s="69" t="str">
        <f t="shared" si="127"/>
        <v/>
      </c>
      <c r="DS26" s="4">
        <f t="shared" si="128"/>
        <v>46712</v>
      </c>
      <c r="DT26" s="8"/>
      <c r="DU26" s="16">
        <f t="shared" si="129"/>
        <v>0</v>
      </c>
      <c r="DV26" s="16">
        <f t="shared" si="130"/>
        <v>0</v>
      </c>
      <c r="DW26" s="16">
        <f t="shared" si="131"/>
        <v>0</v>
      </c>
      <c r="DX26" s="16">
        <f t="shared" si="132"/>
        <v>0</v>
      </c>
      <c r="DY26" s="16">
        <f t="shared" si="133"/>
        <v>0</v>
      </c>
      <c r="DZ26" s="16">
        <f t="shared" si="134"/>
        <v>0</v>
      </c>
      <c r="EA26" s="16">
        <f t="shared" si="135"/>
        <v>0</v>
      </c>
      <c r="EB26" s="16">
        <f t="shared" si="136"/>
        <v>0</v>
      </c>
      <c r="EC26" s="16">
        <f t="shared" si="137"/>
        <v>0</v>
      </c>
      <c r="ED26" s="69" t="str">
        <f t="shared" si="138"/>
        <v/>
      </c>
      <c r="EE26" s="4">
        <f t="shared" si="139"/>
        <v>46742</v>
      </c>
      <c r="EF26" s="8"/>
      <c r="EG26" s="16">
        <f t="shared" si="140"/>
        <v>0</v>
      </c>
      <c r="EH26" s="16">
        <f t="shared" si="141"/>
        <v>0</v>
      </c>
      <c r="EI26" s="16">
        <f t="shared" si="142"/>
        <v>0</v>
      </c>
      <c r="EJ26" s="16">
        <f t="shared" si="143"/>
        <v>0</v>
      </c>
      <c r="EK26" s="16">
        <f t="shared" si="144"/>
        <v>0</v>
      </c>
      <c r="EL26" s="16">
        <f t="shared" si="145"/>
        <v>0</v>
      </c>
      <c r="EM26" s="16">
        <f t="shared" si="146"/>
        <v>0</v>
      </c>
      <c r="EN26" s="16">
        <f t="shared" si="147"/>
        <v>0</v>
      </c>
      <c r="EO26" s="16">
        <f t="shared" si="148"/>
        <v>8</v>
      </c>
      <c r="EP26" s="55"/>
    </row>
    <row r="27" spans="1:146" ht="21" customHeight="1" x14ac:dyDescent="0.2">
      <c r="A27" s="55"/>
      <c r="B27" s="69" t="str">
        <f t="shared" si="25"/>
        <v/>
      </c>
      <c r="C27" s="4">
        <f t="shared" si="26"/>
        <v>46409</v>
      </c>
      <c r="D27" s="66"/>
      <c r="E27" s="2">
        <f t="shared" si="149"/>
        <v>0</v>
      </c>
      <c r="F27" s="2">
        <f t="shared" si="150"/>
        <v>0</v>
      </c>
      <c r="G27" s="2">
        <f t="shared" si="151"/>
        <v>0</v>
      </c>
      <c r="H27" s="16">
        <f t="shared" si="27"/>
        <v>0</v>
      </c>
      <c r="I27" s="16">
        <f t="shared" si="28"/>
        <v>0</v>
      </c>
      <c r="J27" s="16">
        <f t="shared" si="29"/>
        <v>0</v>
      </c>
      <c r="K27" s="16">
        <f t="shared" si="30"/>
        <v>0</v>
      </c>
      <c r="L27" s="16">
        <f t="shared" si="31"/>
        <v>0</v>
      </c>
      <c r="M27" s="16">
        <f t="shared" si="32"/>
        <v>4</v>
      </c>
      <c r="N27" s="69" t="str">
        <f t="shared" si="33"/>
        <v/>
      </c>
      <c r="O27" s="4">
        <f t="shared" si="34"/>
        <v>46440</v>
      </c>
      <c r="P27" s="8"/>
      <c r="Q27" s="16">
        <f t="shared" si="35"/>
        <v>0</v>
      </c>
      <c r="R27" s="16">
        <f t="shared" si="36"/>
        <v>0</v>
      </c>
      <c r="S27" s="16">
        <f t="shared" si="37"/>
        <v>0</v>
      </c>
      <c r="T27" s="16">
        <f t="shared" si="1"/>
        <v>0</v>
      </c>
      <c r="U27" s="16">
        <f t="shared" si="2"/>
        <v>0</v>
      </c>
      <c r="V27" s="16">
        <f t="shared" si="3"/>
        <v>0</v>
      </c>
      <c r="W27" s="16">
        <f t="shared" si="4"/>
        <v>0</v>
      </c>
      <c r="X27" s="16">
        <f t="shared" si="38"/>
        <v>0</v>
      </c>
      <c r="Y27" s="16">
        <f t="shared" si="39"/>
        <v>7</v>
      </c>
      <c r="Z27" s="69" t="str">
        <f t="shared" si="40"/>
        <v/>
      </c>
      <c r="AA27" s="4">
        <f t="shared" si="41"/>
        <v>46468</v>
      </c>
      <c r="AB27" s="8"/>
      <c r="AC27" s="16">
        <f t="shared" si="42"/>
        <v>0</v>
      </c>
      <c r="AD27" s="16">
        <f t="shared" si="43"/>
        <v>0</v>
      </c>
      <c r="AE27" s="16">
        <f t="shared" si="44"/>
        <v>0</v>
      </c>
      <c r="AF27" s="16">
        <f t="shared" si="45"/>
        <v>0</v>
      </c>
      <c r="AG27" s="16">
        <f t="shared" si="46"/>
        <v>0</v>
      </c>
      <c r="AH27" s="16">
        <f t="shared" si="47"/>
        <v>0</v>
      </c>
      <c r="AI27" s="16">
        <f t="shared" si="48"/>
        <v>0</v>
      </c>
      <c r="AJ27" s="16">
        <f t="shared" si="49"/>
        <v>0</v>
      </c>
      <c r="AK27" s="16">
        <f t="shared" si="50"/>
        <v>7</v>
      </c>
      <c r="AL27" s="69" t="str">
        <f t="shared" si="51"/>
        <v/>
      </c>
      <c r="AM27" s="4">
        <f t="shared" si="52"/>
        <v>46499</v>
      </c>
      <c r="AN27" s="8"/>
      <c r="AO27" s="16">
        <f t="shared" si="53"/>
        <v>0</v>
      </c>
      <c r="AP27" s="16">
        <f t="shared" si="54"/>
        <v>0</v>
      </c>
      <c r="AQ27" s="16">
        <f t="shared" si="55"/>
        <v>0</v>
      </c>
      <c r="AR27" s="16">
        <f t="shared" si="56"/>
        <v>0</v>
      </c>
      <c r="AS27" s="16">
        <f t="shared" si="57"/>
        <v>0</v>
      </c>
      <c r="AT27" s="16">
        <f t="shared" si="58"/>
        <v>0</v>
      </c>
      <c r="AU27" s="16">
        <f t="shared" si="59"/>
        <v>0</v>
      </c>
      <c r="AV27" s="16">
        <f t="shared" si="60"/>
        <v>0</v>
      </c>
      <c r="AW27" s="16">
        <f t="shared" si="9"/>
        <v>8</v>
      </c>
      <c r="AX27" s="69" t="str">
        <f t="shared" si="61"/>
        <v/>
      </c>
      <c r="AY27" s="4">
        <f t="shared" si="62"/>
        <v>46529</v>
      </c>
      <c r="AZ27" s="8"/>
      <c r="BA27" s="16">
        <f t="shared" si="63"/>
        <v>0</v>
      </c>
      <c r="BB27" s="16">
        <f t="shared" si="64"/>
        <v>0</v>
      </c>
      <c r="BC27" s="16">
        <f t="shared" si="65"/>
        <v>0</v>
      </c>
      <c r="BD27" s="16">
        <f t="shared" si="66"/>
        <v>0</v>
      </c>
      <c r="BE27" s="16">
        <f t="shared" si="67"/>
        <v>0</v>
      </c>
      <c r="BF27" s="16">
        <f t="shared" si="68"/>
        <v>0</v>
      </c>
      <c r="BG27" s="16">
        <f t="shared" si="69"/>
        <v>0</v>
      </c>
      <c r="BH27" s="16">
        <f t="shared" si="70"/>
        <v>0</v>
      </c>
      <c r="BI27" s="16">
        <f t="shared" si="71"/>
        <v>0</v>
      </c>
      <c r="BJ27" s="69" t="str">
        <f t="shared" si="72"/>
        <v/>
      </c>
      <c r="BK27" s="4">
        <f t="shared" si="73"/>
        <v>46560</v>
      </c>
      <c r="BL27" s="8"/>
      <c r="BM27" s="16">
        <f t="shared" si="74"/>
        <v>0</v>
      </c>
      <c r="BN27" s="16">
        <f t="shared" si="75"/>
        <v>0</v>
      </c>
      <c r="BO27" s="16">
        <f t="shared" si="76"/>
        <v>0</v>
      </c>
      <c r="BP27" s="16">
        <f t="shared" si="77"/>
        <v>0</v>
      </c>
      <c r="BQ27" s="16">
        <f t="shared" si="78"/>
        <v>0</v>
      </c>
      <c r="BR27" s="16">
        <f t="shared" si="79"/>
        <v>0</v>
      </c>
      <c r="BS27" s="16">
        <f t="shared" si="80"/>
        <v>0</v>
      </c>
      <c r="BT27" s="16">
        <f t="shared" si="81"/>
        <v>0</v>
      </c>
      <c r="BU27" s="16">
        <f t="shared" si="82"/>
        <v>8</v>
      </c>
      <c r="BV27" s="69" t="str">
        <f t="shared" si="83"/>
        <v/>
      </c>
      <c r="BW27" s="4">
        <f t="shared" si="84"/>
        <v>46590</v>
      </c>
      <c r="BX27" s="8"/>
      <c r="BY27" s="16">
        <f t="shared" si="85"/>
        <v>0</v>
      </c>
      <c r="BZ27" s="16">
        <f t="shared" si="86"/>
        <v>0</v>
      </c>
      <c r="CA27" s="16">
        <f t="shared" si="87"/>
        <v>0</v>
      </c>
      <c r="CB27" s="16">
        <f t="shared" si="88"/>
        <v>0</v>
      </c>
      <c r="CC27" s="16">
        <f t="shared" si="89"/>
        <v>0</v>
      </c>
      <c r="CD27" s="16">
        <f t="shared" si="90"/>
        <v>0</v>
      </c>
      <c r="CE27" s="16">
        <f t="shared" si="91"/>
        <v>0</v>
      </c>
      <c r="CF27" s="16">
        <f t="shared" si="92"/>
        <v>0</v>
      </c>
      <c r="CG27" s="16">
        <f t="shared" si="93"/>
        <v>8</v>
      </c>
      <c r="CH27" s="69" t="str">
        <f t="shared" si="94"/>
        <v/>
      </c>
      <c r="CI27" s="4">
        <f t="shared" si="95"/>
        <v>46621</v>
      </c>
      <c r="CJ27" s="8"/>
      <c r="CK27" s="16">
        <f t="shared" si="96"/>
        <v>0</v>
      </c>
      <c r="CL27" s="16">
        <f t="shared" si="97"/>
        <v>0</v>
      </c>
      <c r="CM27" s="16">
        <f t="shared" si="98"/>
        <v>0</v>
      </c>
      <c r="CN27" s="16">
        <f t="shared" si="99"/>
        <v>0</v>
      </c>
      <c r="CO27" s="16">
        <f t="shared" si="100"/>
        <v>0</v>
      </c>
      <c r="CP27" s="16">
        <f t="shared" si="101"/>
        <v>0</v>
      </c>
      <c r="CQ27" s="16">
        <f t="shared" si="102"/>
        <v>0</v>
      </c>
      <c r="CR27" s="16">
        <f t="shared" si="103"/>
        <v>0</v>
      </c>
      <c r="CS27" s="16">
        <f t="shared" si="104"/>
        <v>0</v>
      </c>
      <c r="CT27" s="69">
        <f t="shared" si="105"/>
        <v>38</v>
      </c>
      <c r="CU27" s="4">
        <f t="shared" si="106"/>
        <v>46652</v>
      </c>
      <c r="CV27" s="8"/>
      <c r="CW27" s="16">
        <f t="shared" si="107"/>
        <v>0</v>
      </c>
      <c r="CX27" s="16">
        <f t="shared" si="108"/>
        <v>0</v>
      </c>
      <c r="CY27" s="16">
        <f t="shared" si="109"/>
        <v>0</v>
      </c>
      <c r="CZ27" s="16">
        <f t="shared" si="110"/>
        <v>0</v>
      </c>
      <c r="DA27" s="16">
        <f t="shared" si="111"/>
        <v>0</v>
      </c>
      <c r="DB27" s="16">
        <f t="shared" si="112"/>
        <v>0</v>
      </c>
      <c r="DC27" s="16">
        <f t="shared" si="113"/>
        <v>0</v>
      </c>
      <c r="DD27" s="16">
        <f t="shared" si="114"/>
        <v>0</v>
      </c>
      <c r="DE27" s="16">
        <f t="shared" si="115"/>
        <v>8</v>
      </c>
      <c r="DF27" s="69" t="str">
        <f t="shared" si="116"/>
        <v/>
      </c>
      <c r="DG27" s="4">
        <f t="shared" si="117"/>
        <v>46682</v>
      </c>
      <c r="DH27" s="8"/>
      <c r="DI27" s="16">
        <f t="shared" si="118"/>
        <v>0</v>
      </c>
      <c r="DJ27" s="16">
        <f t="shared" si="119"/>
        <v>0</v>
      </c>
      <c r="DK27" s="16">
        <f t="shared" si="120"/>
        <v>0</v>
      </c>
      <c r="DL27" s="16">
        <f t="shared" si="121"/>
        <v>0</v>
      </c>
      <c r="DM27" s="16">
        <f t="shared" si="122"/>
        <v>0</v>
      </c>
      <c r="DN27" s="16">
        <f t="shared" si="123"/>
        <v>0</v>
      </c>
      <c r="DO27" s="16">
        <f t="shared" si="124"/>
        <v>0</v>
      </c>
      <c r="DP27" s="16">
        <f t="shared" si="125"/>
        <v>0</v>
      </c>
      <c r="DQ27" s="16">
        <f t="shared" si="126"/>
        <v>4</v>
      </c>
      <c r="DR27" s="69" t="str">
        <f t="shared" si="127"/>
        <v/>
      </c>
      <c r="DS27" s="4">
        <f t="shared" si="128"/>
        <v>46713</v>
      </c>
      <c r="DT27" s="8"/>
      <c r="DU27" s="16">
        <f t="shared" si="129"/>
        <v>0</v>
      </c>
      <c r="DV27" s="16">
        <f t="shared" si="130"/>
        <v>0</v>
      </c>
      <c r="DW27" s="16">
        <f t="shared" si="131"/>
        <v>0</v>
      </c>
      <c r="DX27" s="16">
        <f t="shared" si="132"/>
        <v>0</v>
      </c>
      <c r="DY27" s="16">
        <f t="shared" si="133"/>
        <v>0</v>
      </c>
      <c r="DZ27" s="16">
        <f t="shared" si="134"/>
        <v>0</v>
      </c>
      <c r="EA27" s="16">
        <f t="shared" si="135"/>
        <v>0</v>
      </c>
      <c r="EB27" s="16">
        <f t="shared" si="136"/>
        <v>0</v>
      </c>
      <c r="EC27" s="16">
        <f t="shared" si="137"/>
        <v>7</v>
      </c>
      <c r="ED27" s="69">
        <f t="shared" si="138"/>
        <v>51</v>
      </c>
      <c r="EE27" s="4">
        <f t="shared" si="139"/>
        <v>46743</v>
      </c>
      <c r="EF27" s="8"/>
      <c r="EG27" s="16">
        <f t="shared" si="140"/>
        <v>0</v>
      </c>
      <c r="EH27" s="16">
        <f t="shared" si="141"/>
        <v>0</v>
      </c>
      <c r="EI27" s="16">
        <f t="shared" si="142"/>
        <v>0</v>
      </c>
      <c r="EJ27" s="16">
        <f t="shared" si="143"/>
        <v>0</v>
      </c>
      <c r="EK27" s="16">
        <f t="shared" si="144"/>
        <v>0</v>
      </c>
      <c r="EL27" s="16">
        <f t="shared" si="145"/>
        <v>0</v>
      </c>
      <c r="EM27" s="16">
        <f t="shared" si="146"/>
        <v>0</v>
      </c>
      <c r="EN27" s="16">
        <f t="shared" si="147"/>
        <v>0</v>
      </c>
      <c r="EO27" s="16">
        <f t="shared" si="148"/>
        <v>8</v>
      </c>
      <c r="EP27" s="55"/>
    </row>
    <row r="28" spans="1:146" ht="21" customHeight="1" x14ac:dyDescent="0.2">
      <c r="A28" s="55"/>
      <c r="B28" s="69" t="str">
        <f t="shared" si="25"/>
        <v/>
      </c>
      <c r="C28" s="4">
        <f t="shared" si="26"/>
        <v>46410</v>
      </c>
      <c r="D28" s="66"/>
      <c r="E28" s="2">
        <f t="shared" si="149"/>
        <v>0</v>
      </c>
      <c r="F28" s="2">
        <f t="shared" si="150"/>
        <v>0</v>
      </c>
      <c r="G28" s="2">
        <f t="shared" si="151"/>
        <v>0</v>
      </c>
      <c r="H28" s="16">
        <f t="shared" si="27"/>
        <v>0</v>
      </c>
      <c r="I28" s="16">
        <f t="shared" si="28"/>
        <v>0</v>
      </c>
      <c r="J28" s="16">
        <f t="shared" si="29"/>
        <v>0</v>
      </c>
      <c r="K28" s="16">
        <f t="shared" si="30"/>
        <v>0</v>
      </c>
      <c r="L28" s="16">
        <f t="shared" si="31"/>
        <v>0</v>
      </c>
      <c r="M28" s="16">
        <f t="shared" si="32"/>
        <v>0</v>
      </c>
      <c r="N28" s="69" t="str">
        <f t="shared" si="33"/>
        <v/>
      </c>
      <c r="O28" s="4">
        <f t="shared" si="34"/>
        <v>46441</v>
      </c>
      <c r="P28" s="8"/>
      <c r="Q28" s="16">
        <f t="shared" si="35"/>
        <v>0</v>
      </c>
      <c r="R28" s="16">
        <f t="shared" si="36"/>
        <v>0</v>
      </c>
      <c r="S28" s="16">
        <f t="shared" si="37"/>
        <v>0</v>
      </c>
      <c r="T28" s="16">
        <f t="shared" si="1"/>
        <v>0</v>
      </c>
      <c r="U28" s="16">
        <f t="shared" si="2"/>
        <v>0</v>
      </c>
      <c r="V28" s="16">
        <f t="shared" si="3"/>
        <v>0</v>
      </c>
      <c r="W28" s="16">
        <f t="shared" si="4"/>
        <v>0</v>
      </c>
      <c r="X28" s="16">
        <f t="shared" si="38"/>
        <v>0</v>
      </c>
      <c r="Y28" s="16">
        <f t="shared" si="39"/>
        <v>8</v>
      </c>
      <c r="Z28" s="69" t="str">
        <f t="shared" si="40"/>
        <v/>
      </c>
      <c r="AA28" s="4">
        <f t="shared" si="41"/>
        <v>46469</v>
      </c>
      <c r="AB28" s="8"/>
      <c r="AC28" s="16">
        <f t="shared" si="42"/>
        <v>0</v>
      </c>
      <c r="AD28" s="16">
        <f t="shared" si="43"/>
        <v>0</v>
      </c>
      <c r="AE28" s="16">
        <f t="shared" si="44"/>
        <v>0</v>
      </c>
      <c r="AF28" s="16">
        <f>IF(AB28="E",AJ28,0)</f>
        <v>0</v>
      </c>
      <c r="AG28" s="16">
        <f>IF(AB28="F",AJ28,0)</f>
        <v>0</v>
      </c>
      <c r="AH28" s="16">
        <f>IF(AB28="C",AJ28,0)</f>
        <v>0</v>
      </c>
      <c r="AI28" s="16">
        <f>IF(AB28="SE",AK28,0)</f>
        <v>0</v>
      </c>
      <c r="AJ28" s="16">
        <f t="shared" si="49"/>
        <v>0</v>
      </c>
      <c r="AK28" s="16">
        <f t="shared" si="50"/>
        <v>8</v>
      </c>
      <c r="AL28" s="69" t="str">
        <f t="shared" si="51"/>
        <v/>
      </c>
      <c r="AM28" s="4">
        <f t="shared" si="52"/>
        <v>46500</v>
      </c>
      <c r="AN28" s="8"/>
      <c r="AO28" s="16">
        <f t="shared" si="53"/>
        <v>0</v>
      </c>
      <c r="AP28" s="16">
        <f t="shared" si="54"/>
        <v>0</v>
      </c>
      <c r="AQ28" s="16">
        <f t="shared" si="55"/>
        <v>0</v>
      </c>
      <c r="AR28" s="16">
        <f t="shared" si="56"/>
        <v>0</v>
      </c>
      <c r="AS28" s="16">
        <f t="shared" si="57"/>
        <v>0</v>
      </c>
      <c r="AT28" s="16">
        <f t="shared" si="58"/>
        <v>0</v>
      </c>
      <c r="AU28" s="16">
        <f t="shared" si="59"/>
        <v>0</v>
      </c>
      <c r="AV28" s="16">
        <f t="shared" si="60"/>
        <v>0</v>
      </c>
      <c r="AW28" s="16">
        <f t="shared" si="9"/>
        <v>4</v>
      </c>
      <c r="AX28" s="69" t="str">
        <f t="shared" si="61"/>
        <v/>
      </c>
      <c r="AY28" s="4">
        <f t="shared" si="62"/>
        <v>46530</v>
      </c>
      <c r="AZ28" s="8"/>
      <c r="BA28" s="16">
        <f t="shared" si="63"/>
        <v>0</v>
      </c>
      <c r="BB28" s="16">
        <f t="shared" si="64"/>
        <v>0</v>
      </c>
      <c r="BC28" s="16">
        <f t="shared" si="65"/>
        <v>0</v>
      </c>
      <c r="BD28" s="16">
        <f t="shared" si="66"/>
        <v>0</v>
      </c>
      <c r="BE28" s="16">
        <f t="shared" si="67"/>
        <v>0</v>
      </c>
      <c r="BF28" s="16">
        <f t="shared" si="68"/>
        <v>0</v>
      </c>
      <c r="BG28" s="16">
        <f t="shared" si="69"/>
        <v>0</v>
      </c>
      <c r="BH28" s="16">
        <f t="shared" si="70"/>
        <v>0</v>
      </c>
      <c r="BI28" s="16">
        <f t="shared" si="71"/>
        <v>0</v>
      </c>
      <c r="BJ28" s="69">
        <f t="shared" si="72"/>
        <v>25</v>
      </c>
      <c r="BK28" s="4">
        <f t="shared" si="73"/>
        <v>46561</v>
      </c>
      <c r="BL28" s="8"/>
      <c r="BM28" s="16">
        <f t="shared" si="74"/>
        <v>0</v>
      </c>
      <c r="BN28" s="16">
        <f t="shared" si="75"/>
        <v>0</v>
      </c>
      <c r="BO28" s="16">
        <f t="shared" si="76"/>
        <v>0</v>
      </c>
      <c r="BP28" s="16">
        <f t="shared" si="77"/>
        <v>0</v>
      </c>
      <c r="BQ28" s="16">
        <f t="shared" si="78"/>
        <v>0</v>
      </c>
      <c r="BR28" s="16">
        <f t="shared" si="79"/>
        <v>0</v>
      </c>
      <c r="BS28" s="16">
        <f t="shared" si="80"/>
        <v>0</v>
      </c>
      <c r="BT28" s="16">
        <f t="shared" si="81"/>
        <v>0</v>
      </c>
      <c r="BU28" s="16">
        <f t="shared" si="82"/>
        <v>8</v>
      </c>
      <c r="BV28" s="69" t="str">
        <f t="shared" si="83"/>
        <v/>
      </c>
      <c r="BW28" s="4">
        <f t="shared" si="84"/>
        <v>46591</v>
      </c>
      <c r="BX28" s="8"/>
      <c r="BY28" s="16">
        <f t="shared" si="85"/>
        <v>0</v>
      </c>
      <c r="BZ28" s="16">
        <f t="shared" si="86"/>
        <v>0</v>
      </c>
      <c r="CA28" s="16">
        <f t="shared" si="87"/>
        <v>0</v>
      </c>
      <c r="CB28" s="16">
        <f t="shared" si="88"/>
        <v>0</v>
      </c>
      <c r="CC28" s="16">
        <f t="shared" si="89"/>
        <v>0</v>
      </c>
      <c r="CD28" s="16">
        <f t="shared" si="90"/>
        <v>0</v>
      </c>
      <c r="CE28" s="16">
        <f t="shared" si="91"/>
        <v>0</v>
      </c>
      <c r="CF28" s="16">
        <f t="shared" si="92"/>
        <v>0</v>
      </c>
      <c r="CG28" s="16">
        <f t="shared" si="93"/>
        <v>4</v>
      </c>
      <c r="CH28" s="69" t="str">
        <f t="shared" si="94"/>
        <v/>
      </c>
      <c r="CI28" s="4">
        <f t="shared" si="95"/>
        <v>46622</v>
      </c>
      <c r="CJ28" s="8"/>
      <c r="CK28" s="16">
        <f t="shared" si="96"/>
        <v>0</v>
      </c>
      <c r="CL28" s="16">
        <f t="shared" si="97"/>
        <v>0</v>
      </c>
      <c r="CM28" s="16">
        <f t="shared" si="98"/>
        <v>0</v>
      </c>
      <c r="CN28" s="16">
        <f t="shared" si="99"/>
        <v>0</v>
      </c>
      <c r="CO28" s="16">
        <f t="shared" si="100"/>
        <v>0</v>
      </c>
      <c r="CP28" s="16">
        <f t="shared" si="101"/>
        <v>0</v>
      </c>
      <c r="CQ28" s="16">
        <f t="shared" si="102"/>
        <v>0</v>
      </c>
      <c r="CR28" s="16">
        <f t="shared" si="103"/>
        <v>0</v>
      </c>
      <c r="CS28" s="16">
        <f t="shared" si="104"/>
        <v>7</v>
      </c>
      <c r="CT28" s="69" t="str">
        <f t="shared" si="105"/>
        <v/>
      </c>
      <c r="CU28" s="4">
        <f t="shared" si="106"/>
        <v>46653</v>
      </c>
      <c r="CV28" s="8"/>
      <c r="CW28" s="16">
        <f t="shared" si="107"/>
        <v>0</v>
      </c>
      <c r="CX28" s="16">
        <f t="shared" si="108"/>
        <v>0</v>
      </c>
      <c r="CY28" s="16">
        <f t="shared" si="109"/>
        <v>0</v>
      </c>
      <c r="CZ28" s="16">
        <f t="shared" si="110"/>
        <v>0</v>
      </c>
      <c r="DA28" s="16">
        <f t="shared" si="111"/>
        <v>0</v>
      </c>
      <c r="DB28" s="16">
        <f t="shared" si="112"/>
        <v>0</v>
      </c>
      <c r="DC28" s="16">
        <f t="shared" si="113"/>
        <v>0</v>
      </c>
      <c r="DD28" s="16">
        <f t="shared" si="114"/>
        <v>0</v>
      </c>
      <c r="DE28" s="16">
        <f t="shared" si="115"/>
        <v>8</v>
      </c>
      <c r="DF28" s="69" t="str">
        <f t="shared" si="116"/>
        <v/>
      </c>
      <c r="DG28" s="4">
        <f t="shared" si="117"/>
        <v>46683</v>
      </c>
      <c r="DH28" s="8"/>
      <c r="DI28" s="16">
        <f t="shared" si="118"/>
        <v>0</v>
      </c>
      <c r="DJ28" s="16">
        <f t="shared" si="119"/>
        <v>0</v>
      </c>
      <c r="DK28" s="16">
        <f t="shared" si="120"/>
        <v>0</v>
      </c>
      <c r="DL28" s="16">
        <f t="shared" si="121"/>
        <v>0</v>
      </c>
      <c r="DM28" s="16">
        <f t="shared" si="122"/>
        <v>0</v>
      </c>
      <c r="DN28" s="16">
        <f t="shared" si="123"/>
        <v>0</v>
      </c>
      <c r="DO28" s="16">
        <f t="shared" si="124"/>
        <v>0</v>
      </c>
      <c r="DP28" s="16">
        <f t="shared" si="125"/>
        <v>0</v>
      </c>
      <c r="DQ28" s="16">
        <f t="shared" si="126"/>
        <v>0</v>
      </c>
      <c r="DR28" s="69" t="str">
        <f t="shared" si="127"/>
        <v/>
      </c>
      <c r="DS28" s="4">
        <f t="shared" si="128"/>
        <v>46714</v>
      </c>
      <c r="DT28" s="8"/>
      <c r="DU28" s="16">
        <f t="shared" si="129"/>
        <v>0</v>
      </c>
      <c r="DV28" s="16">
        <f t="shared" si="130"/>
        <v>0</v>
      </c>
      <c r="DW28" s="16">
        <f t="shared" si="131"/>
        <v>0</v>
      </c>
      <c r="DX28" s="16">
        <f t="shared" si="132"/>
        <v>0</v>
      </c>
      <c r="DY28" s="16">
        <f t="shared" si="133"/>
        <v>0</v>
      </c>
      <c r="DZ28" s="16">
        <f t="shared" si="134"/>
        <v>0</v>
      </c>
      <c r="EA28" s="16">
        <f t="shared" si="135"/>
        <v>0</v>
      </c>
      <c r="EB28" s="16">
        <f t="shared" si="136"/>
        <v>0</v>
      </c>
      <c r="EC28" s="16">
        <f t="shared" si="137"/>
        <v>8</v>
      </c>
      <c r="ED28" s="69" t="str">
        <f t="shared" si="138"/>
        <v/>
      </c>
      <c r="EE28" s="4">
        <f t="shared" si="139"/>
        <v>46744</v>
      </c>
      <c r="EF28" s="8"/>
      <c r="EG28" s="16">
        <f t="shared" si="140"/>
        <v>0</v>
      </c>
      <c r="EH28" s="16">
        <f t="shared" si="141"/>
        <v>0</v>
      </c>
      <c r="EI28" s="16">
        <f t="shared" si="142"/>
        <v>0</v>
      </c>
      <c r="EJ28" s="16">
        <f t="shared" si="143"/>
        <v>0</v>
      </c>
      <c r="EK28" s="16">
        <f t="shared" si="144"/>
        <v>0</v>
      </c>
      <c r="EL28" s="16">
        <f t="shared" si="145"/>
        <v>0</v>
      </c>
      <c r="EM28" s="16">
        <f t="shared" si="146"/>
        <v>0</v>
      </c>
      <c r="EN28" s="16">
        <f t="shared" si="147"/>
        <v>0</v>
      </c>
      <c r="EO28" s="16">
        <f t="shared" si="148"/>
        <v>8</v>
      </c>
      <c r="EP28" s="55"/>
    </row>
    <row r="29" spans="1:146" ht="21" customHeight="1" x14ac:dyDescent="0.2">
      <c r="A29" s="55"/>
      <c r="B29" s="69" t="str">
        <f t="shared" si="25"/>
        <v/>
      </c>
      <c r="C29" s="4">
        <f t="shared" si="26"/>
        <v>46411</v>
      </c>
      <c r="D29" s="66"/>
      <c r="E29" s="2">
        <f t="shared" si="149"/>
        <v>0</v>
      </c>
      <c r="F29" s="2">
        <f t="shared" si="150"/>
        <v>0</v>
      </c>
      <c r="G29" s="2">
        <f t="shared" si="151"/>
        <v>0</v>
      </c>
      <c r="H29" s="16">
        <f t="shared" si="27"/>
        <v>0</v>
      </c>
      <c r="I29" s="16">
        <f t="shared" si="28"/>
        <v>0</v>
      </c>
      <c r="J29" s="16">
        <f t="shared" si="29"/>
        <v>0</v>
      </c>
      <c r="K29" s="16">
        <f t="shared" si="30"/>
        <v>0</v>
      </c>
      <c r="L29" s="16">
        <f t="shared" si="31"/>
        <v>0</v>
      </c>
      <c r="M29" s="16">
        <f t="shared" si="32"/>
        <v>0</v>
      </c>
      <c r="N29" s="69">
        <f t="shared" si="33"/>
        <v>8</v>
      </c>
      <c r="O29" s="4">
        <f t="shared" si="34"/>
        <v>46442</v>
      </c>
      <c r="P29" s="8"/>
      <c r="Q29" s="16">
        <f t="shared" si="35"/>
        <v>0</v>
      </c>
      <c r="R29" s="16">
        <f t="shared" si="36"/>
        <v>0</v>
      </c>
      <c r="S29" s="16">
        <f t="shared" si="37"/>
        <v>0</v>
      </c>
      <c r="T29" s="16">
        <f t="shared" si="1"/>
        <v>0</v>
      </c>
      <c r="U29" s="16">
        <f t="shared" si="2"/>
        <v>0</v>
      </c>
      <c r="V29" s="16">
        <f t="shared" si="3"/>
        <v>0</v>
      </c>
      <c r="W29" s="16">
        <f t="shared" si="4"/>
        <v>0</v>
      </c>
      <c r="X29" s="16">
        <f t="shared" si="38"/>
        <v>0</v>
      </c>
      <c r="Y29" s="16">
        <f t="shared" si="39"/>
        <v>8</v>
      </c>
      <c r="Z29" s="69">
        <f t="shared" si="40"/>
        <v>12</v>
      </c>
      <c r="AA29" s="4">
        <f t="shared" si="41"/>
        <v>46470</v>
      </c>
      <c r="AB29" s="8"/>
      <c r="AC29" s="16">
        <f t="shared" si="42"/>
        <v>0</v>
      </c>
      <c r="AD29" s="16">
        <f t="shared" si="43"/>
        <v>0</v>
      </c>
      <c r="AE29" s="16">
        <f t="shared" si="44"/>
        <v>0</v>
      </c>
      <c r="AF29" s="16">
        <f t="shared" si="45"/>
        <v>0</v>
      </c>
      <c r="AG29" s="16">
        <f t="shared" si="46"/>
        <v>0</v>
      </c>
      <c r="AH29" s="16">
        <f t="shared" si="47"/>
        <v>0</v>
      </c>
      <c r="AI29" s="16">
        <f t="shared" si="48"/>
        <v>0</v>
      </c>
      <c r="AJ29" s="16">
        <f t="shared" si="49"/>
        <v>0</v>
      </c>
      <c r="AK29" s="16">
        <f t="shared" si="50"/>
        <v>8</v>
      </c>
      <c r="AL29" s="69" t="str">
        <f t="shared" si="51"/>
        <v/>
      </c>
      <c r="AM29" s="4">
        <f t="shared" si="52"/>
        <v>46501</v>
      </c>
      <c r="AN29" s="8"/>
      <c r="AO29" s="16">
        <f t="shared" si="53"/>
        <v>0</v>
      </c>
      <c r="AP29" s="16">
        <f t="shared" si="54"/>
        <v>0</v>
      </c>
      <c r="AQ29" s="16">
        <f t="shared" si="55"/>
        <v>0</v>
      </c>
      <c r="AR29" s="16">
        <f t="shared" si="56"/>
        <v>0</v>
      </c>
      <c r="AS29" s="16">
        <f t="shared" si="57"/>
        <v>0</v>
      </c>
      <c r="AT29" s="16">
        <f t="shared" si="58"/>
        <v>0</v>
      </c>
      <c r="AU29" s="16">
        <f t="shared" si="59"/>
        <v>0</v>
      </c>
      <c r="AV29" s="16">
        <f t="shared" si="60"/>
        <v>0</v>
      </c>
      <c r="AW29" s="16">
        <f t="shared" si="9"/>
        <v>0</v>
      </c>
      <c r="AX29" s="69" t="str">
        <f t="shared" si="61"/>
        <v/>
      </c>
      <c r="AY29" s="4">
        <f t="shared" si="62"/>
        <v>46531</v>
      </c>
      <c r="AZ29" s="8"/>
      <c r="BA29" s="16">
        <f t="shared" si="63"/>
        <v>0</v>
      </c>
      <c r="BB29" s="16">
        <f t="shared" si="64"/>
        <v>0</v>
      </c>
      <c r="BC29" s="16">
        <f t="shared" si="65"/>
        <v>0</v>
      </c>
      <c r="BD29" s="16">
        <f t="shared" si="66"/>
        <v>0</v>
      </c>
      <c r="BE29" s="16">
        <f t="shared" si="67"/>
        <v>0</v>
      </c>
      <c r="BF29" s="16">
        <f t="shared" si="68"/>
        <v>0</v>
      </c>
      <c r="BG29" s="16">
        <f t="shared" si="69"/>
        <v>0</v>
      </c>
      <c r="BH29" s="16">
        <f t="shared" si="70"/>
        <v>0</v>
      </c>
      <c r="BI29" s="16">
        <f t="shared" si="71"/>
        <v>7</v>
      </c>
      <c r="BJ29" s="69" t="str">
        <f t="shared" si="72"/>
        <v/>
      </c>
      <c r="BK29" s="4">
        <f t="shared" si="73"/>
        <v>46562</v>
      </c>
      <c r="BL29" s="8"/>
      <c r="BM29" s="16">
        <f t="shared" si="74"/>
        <v>0</v>
      </c>
      <c r="BN29" s="16">
        <f t="shared" si="75"/>
        <v>0</v>
      </c>
      <c r="BO29" s="16">
        <f t="shared" si="76"/>
        <v>0</v>
      </c>
      <c r="BP29" s="16">
        <f t="shared" si="77"/>
        <v>0</v>
      </c>
      <c r="BQ29" s="16">
        <f t="shared" si="78"/>
        <v>0</v>
      </c>
      <c r="BR29" s="16">
        <f t="shared" si="79"/>
        <v>0</v>
      </c>
      <c r="BS29" s="16">
        <f t="shared" si="80"/>
        <v>0</v>
      </c>
      <c r="BT29" s="16">
        <f t="shared" si="81"/>
        <v>0</v>
      </c>
      <c r="BU29" s="16">
        <f t="shared" si="82"/>
        <v>8</v>
      </c>
      <c r="BV29" s="69" t="str">
        <f t="shared" si="83"/>
        <v/>
      </c>
      <c r="BW29" s="4">
        <f t="shared" si="84"/>
        <v>46592</v>
      </c>
      <c r="BX29" s="8"/>
      <c r="BY29" s="16">
        <f t="shared" si="85"/>
        <v>0</v>
      </c>
      <c r="BZ29" s="16">
        <f t="shared" si="86"/>
        <v>0</v>
      </c>
      <c r="CA29" s="16">
        <f t="shared" si="87"/>
        <v>0</v>
      </c>
      <c r="CB29" s="16">
        <f t="shared" si="88"/>
        <v>0</v>
      </c>
      <c r="CC29" s="16">
        <f t="shared" si="89"/>
        <v>0</v>
      </c>
      <c r="CD29" s="16">
        <f t="shared" si="90"/>
        <v>0</v>
      </c>
      <c r="CE29" s="16">
        <f t="shared" si="91"/>
        <v>0</v>
      </c>
      <c r="CF29" s="16">
        <f t="shared" si="92"/>
        <v>0</v>
      </c>
      <c r="CG29" s="16">
        <f t="shared" si="93"/>
        <v>0</v>
      </c>
      <c r="CH29" s="69" t="str">
        <f t="shared" si="94"/>
        <v/>
      </c>
      <c r="CI29" s="4">
        <f t="shared" si="95"/>
        <v>46623</v>
      </c>
      <c r="CJ29" s="8"/>
      <c r="CK29" s="16">
        <f t="shared" si="96"/>
        <v>0</v>
      </c>
      <c r="CL29" s="16">
        <f t="shared" si="97"/>
        <v>0</v>
      </c>
      <c r="CM29" s="16">
        <f t="shared" si="98"/>
        <v>0</v>
      </c>
      <c r="CN29" s="16">
        <f t="shared" si="99"/>
        <v>0</v>
      </c>
      <c r="CO29" s="16">
        <f t="shared" si="100"/>
        <v>0</v>
      </c>
      <c r="CP29" s="16">
        <f t="shared" si="101"/>
        <v>0</v>
      </c>
      <c r="CQ29" s="16">
        <f t="shared" si="102"/>
        <v>0</v>
      </c>
      <c r="CR29" s="16">
        <f t="shared" si="103"/>
        <v>0</v>
      </c>
      <c r="CS29" s="16">
        <f t="shared" si="104"/>
        <v>8</v>
      </c>
      <c r="CT29" s="69" t="str">
        <f t="shared" si="105"/>
        <v/>
      </c>
      <c r="CU29" s="4">
        <f t="shared" si="106"/>
        <v>46654</v>
      </c>
      <c r="CV29" s="8"/>
      <c r="CW29" s="16">
        <f t="shared" si="107"/>
        <v>0</v>
      </c>
      <c r="CX29" s="16">
        <f t="shared" si="108"/>
        <v>0</v>
      </c>
      <c r="CY29" s="16">
        <f t="shared" si="109"/>
        <v>0</v>
      </c>
      <c r="CZ29" s="16">
        <f t="shared" si="110"/>
        <v>0</v>
      </c>
      <c r="DA29" s="16">
        <f t="shared" si="111"/>
        <v>0</v>
      </c>
      <c r="DB29" s="16">
        <f t="shared" si="112"/>
        <v>0</v>
      </c>
      <c r="DC29" s="16">
        <f t="shared" si="113"/>
        <v>0</v>
      </c>
      <c r="DD29" s="16">
        <f t="shared" si="114"/>
        <v>0</v>
      </c>
      <c r="DE29" s="16">
        <f t="shared" si="115"/>
        <v>4</v>
      </c>
      <c r="DF29" s="69" t="str">
        <f t="shared" si="116"/>
        <v/>
      </c>
      <c r="DG29" s="4">
        <f t="shared" si="117"/>
        <v>46684</v>
      </c>
      <c r="DH29" s="8"/>
      <c r="DI29" s="16">
        <f t="shared" si="118"/>
        <v>0</v>
      </c>
      <c r="DJ29" s="16">
        <f t="shared" si="119"/>
        <v>0</v>
      </c>
      <c r="DK29" s="16">
        <f t="shared" si="120"/>
        <v>0</v>
      </c>
      <c r="DL29" s="16">
        <f t="shared" si="121"/>
        <v>0</v>
      </c>
      <c r="DM29" s="16">
        <f t="shared" si="122"/>
        <v>0</v>
      </c>
      <c r="DN29" s="16">
        <f t="shared" si="123"/>
        <v>0</v>
      </c>
      <c r="DO29" s="16">
        <f t="shared" si="124"/>
        <v>0</v>
      </c>
      <c r="DP29" s="16">
        <f t="shared" si="125"/>
        <v>0</v>
      </c>
      <c r="DQ29" s="16">
        <f t="shared" si="126"/>
        <v>0</v>
      </c>
      <c r="DR29" s="69">
        <f t="shared" si="127"/>
        <v>47</v>
      </c>
      <c r="DS29" s="4">
        <f t="shared" si="128"/>
        <v>46715</v>
      </c>
      <c r="DT29" s="8"/>
      <c r="DU29" s="16">
        <f t="shared" si="129"/>
        <v>0</v>
      </c>
      <c r="DV29" s="16">
        <f t="shared" si="130"/>
        <v>0</v>
      </c>
      <c r="DW29" s="16">
        <f t="shared" si="131"/>
        <v>0</v>
      </c>
      <c r="DX29" s="16">
        <f t="shared" si="132"/>
        <v>0</v>
      </c>
      <c r="DY29" s="16">
        <f t="shared" si="133"/>
        <v>0</v>
      </c>
      <c r="DZ29" s="16">
        <f t="shared" si="134"/>
        <v>0</v>
      </c>
      <c r="EA29" s="16">
        <f t="shared" si="135"/>
        <v>0</v>
      </c>
      <c r="EB29" s="16">
        <f t="shared" si="136"/>
        <v>0</v>
      </c>
      <c r="EC29" s="16">
        <f t="shared" si="137"/>
        <v>8</v>
      </c>
      <c r="ED29" s="69" t="str">
        <f t="shared" si="138"/>
        <v/>
      </c>
      <c r="EE29" s="4">
        <f t="shared" si="139"/>
        <v>46745</v>
      </c>
      <c r="EF29" s="8"/>
      <c r="EG29" s="16">
        <f t="shared" si="140"/>
        <v>0</v>
      </c>
      <c r="EH29" s="16">
        <f t="shared" si="141"/>
        <v>0</v>
      </c>
      <c r="EI29" s="16">
        <f t="shared" si="142"/>
        <v>0</v>
      </c>
      <c r="EJ29" s="16">
        <f t="shared" si="143"/>
        <v>0</v>
      </c>
      <c r="EK29" s="16">
        <f t="shared" si="144"/>
        <v>0</v>
      </c>
      <c r="EL29" s="16">
        <f t="shared" si="145"/>
        <v>0</v>
      </c>
      <c r="EM29" s="16">
        <f t="shared" si="146"/>
        <v>0</v>
      </c>
      <c r="EN29" s="16">
        <f t="shared" si="147"/>
        <v>0</v>
      </c>
      <c r="EO29" s="16">
        <f t="shared" si="148"/>
        <v>4</v>
      </c>
      <c r="EP29" s="55"/>
    </row>
    <row r="30" spans="1:146" ht="21" customHeight="1" x14ac:dyDescent="0.2">
      <c r="A30" s="55"/>
      <c r="B30" s="69" t="str">
        <f t="shared" si="25"/>
        <v/>
      </c>
      <c r="C30" s="4">
        <f t="shared" si="26"/>
        <v>46412</v>
      </c>
      <c r="D30" s="66"/>
      <c r="E30" s="2">
        <f t="shared" si="149"/>
        <v>0</v>
      </c>
      <c r="F30" s="2">
        <f t="shared" si="150"/>
        <v>0</v>
      </c>
      <c r="G30" s="2">
        <f t="shared" si="151"/>
        <v>0</v>
      </c>
      <c r="H30" s="16">
        <f t="shared" si="27"/>
        <v>0</v>
      </c>
      <c r="I30" s="16">
        <f t="shared" si="28"/>
        <v>0</v>
      </c>
      <c r="J30" s="16">
        <f t="shared" si="29"/>
        <v>0</v>
      </c>
      <c r="K30" s="16">
        <f t="shared" si="30"/>
        <v>0</v>
      </c>
      <c r="L30" s="16">
        <f t="shared" si="31"/>
        <v>0</v>
      </c>
      <c r="M30" s="16">
        <f t="shared" si="32"/>
        <v>7</v>
      </c>
      <c r="N30" s="69" t="str">
        <f t="shared" si="33"/>
        <v/>
      </c>
      <c r="O30" s="4">
        <f t="shared" si="34"/>
        <v>46443</v>
      </c>
      <c r="P30" s="8"/>
      <c r="Q30" s="16">
        <f t="shared" si="35"/>
        <v>0</v>
      </c>
      <c r="R30" s="16">
        <f t="shared" si="36"/>
        <v>0</v>
      </c>
      <c r="S30" s="16">
        <f t="shared" si="37"/>
        <v>0</v>
      </c>
      <c r="T30" s="16">
        <f t="shared" si="1"/>
        <v>0</v>
      </c>
      <c r="U30" s="16">
        <f t="shared" si="2"/>
        <v>0</v>
      </c>
      <c r="V30" s="16">
        <f t="shared" si="3"/>
        <v>0</v>
      </c>
      <c r="W30" s="16">
        <f t="shared" si="4"/>
        <v>0</v>
      </c>
      <c r="X30" s="16">
        <f t="shared" si="38"/>
        <v>0</v>
      </c>
      <c r="Y30" s="16">
        <f t="shared" si="39"/>
        <v>8</v>
      </c>
      <c r="Z30" s="69" t="str">
        <f t="shared" si="40"/>
        <v/>
      </c>
      <c r="AA30" s="4">
        <f t="shared" si="41"/>
        <v>46471</v>
      </c>
      <c r="AB30" s="8"/>
      <c r="AC30" s="16">
        <f t="shared" si="42"/>
        <v>0</v>
      </c>
      <c r="AD30" s="16">
        <f t="shared" si="43"/>
        <v>0</v>
      </c>
      <c r="AE30" s="16">
        <f t="shared" si="44"/>
        <v>0</v>
      </c>
      <c r="AF30" s="16">
        <f t="shared" si="45"/>
        <v>0</v>
      </c>
      <c r="AG30" s="16">
        <f t="shared" si="46"/>
        <v>0</v>
      </c>
      <c r="AH30" s="16">
        <f t="shared" si="47"/>
        <v>0</v>
      </c>
      <c r="AI30" s="16">
        <f t="shared" si="48"/>
        <v>0</v>
      </c>
      <c r="AJ30" s="16">
        <f t="shared" si="49"/>
        <v>0</v>
      </c>
      <c r="AK30" s="16">
        <f t="shared" si="50"/>
        <v>8</v>
      </c>
      <c r="AL30" s="69" t="str">
        <f t="shared" si="51"/>
        <v/>
      </c>
      <c r="AM30" s="4">
        <f t="shared" si="52"/>
        <v>46502</v>
      </c>
      <c r="AN30" s="8"/>
      <c r="AO30" s="16">
        <f t="shared" si="53"/>
        <v>0</v>
      </c>
      <c r="AP30" s="16">
        <f t="shared" si="54"/>
        <v>0</v>
      </c>
      <c r="AQ30" s="16">
        <f t="shared" si="55"/>
        <v>0</v>
      </c>
      <c r="AR30" s="16">
        <f t="shared" si="56"/>
        <v>0</v>
      </c>
      <c r="AS30" s="16">
        <f t="shared" si="57"/>
        <v>0</v>
      </c>
      <c r="AT30" s="16">
        <f t="shared" si="58"/>
        <v>0</v>
      </c>
      <c r="AU30" s="16">
        <f t="shared" si="59"/>
        <v>0</v>
      </c>
      <c r="AV30" s="16">
        <f t="shared" si="60"/>
        <v>0</v>
      </c>
      <c r="AW30" s="16">
        <f t="shared" si="9"/>
        <v>0</v>
      </c>
      <c r="AX30" s="69" t="str">
        <f t="shared" si="61"/>
        <v/>
      </c>
      <c r="AY30" s="4">
        <f t="shared" si="62"/>
        <v>46532</v>
      </c>
      <c r="AZ30" s="8"/>
      <c r="BA30" s="16">
        <f t="shared" si="63"/>
        <v>0</v>
      </c>
      <c r="BB30" s="16">
        <f t="shared" si="64"/>
        <v>0</v>
      </c>
      <c r="BC30" s="16">
        <f t="shared" si="65"/>
        <v>0</v>
      </c>
      <c r="BD30" s="16">
        <f t="shared" si="66"/>
        <v>0</v>
      </c>
      <c r="BE30" s="16">
        <f t="shared" si="67"/>
        <v>0</v>
      </c>
      <c r="BF30" s="16">
        <f t="shared" si="68"/>
        <v>0</v>
      </c>
      <c r="BG30" s="16">
        <f t="shared" si="69"/>
        <v>0</v>
      </c>
      <c r="BH30" s="16">
        <f t="shared" si="70"/>
        <v>0</v>
      </c>
      <c r="BI30" s="16">
        <f t="shared" si="71"/>
        <v>8</v>
      </c>
      <c r="BJ30" s="69" t="str">
        <f t="shared" si="72"/>
        <v/>
      </c>
      <c r="BK30" s="4">
        <f t="shared" si="73"/>
        <v>46563</v>
      </c>
      <c r="BL30" s="8"/>
      <c r="BM30" s="16">
        <f t="shared" si="74"/>
        <v>0</v>
      </c>
      <c r="BN30" s="16">
        <f t="shared" si="75"/>
        <v>0</v>
      </c>
      <c r="BO30" s="16">
        <f t="shared" si="76"/>
        <v>0</v>
      </c>
      <c r="BP30" s="16">
        <f t="shared" si="77"/>
        <v>0</v>
      </c>
      <c r="BQ30" s="16">
        <f t="shared" si="78"/>
        <v>0</v>
      </c>
      <c r="BR30" s="16">
        <f t="shared" si="79"/>
        <v>0</v>
      </c>
      <c r="BS30" s="16">
        <f t="shared" si="80"/>
        <v>0</v>
      </c>
      <c r="BT30" s="16">
        <f t="shared" si="81"/>
        <v>0</v>
      </c>
      <c r="BU30" s="16">
        <f t="shared" si="82"/>
        <v>4</v>
      </c>
      <c r="BV30" s="69" t="str">
        <f t="shared" si="83"/>
        <v/>
      </c>
      <c r="BW30" s="4">
        <f t="shared" si="84"/>
        <v>46593</v>
      </c>
      <c r="BX30" s="8"/>
      <c r="BY30" s="16">
        <f t="shared" si="85"/>
        <v>0</v>
      </c>
      <c r="BZ30" s="16">
        <f t="shared" si="86"/>
        <v>0</v>
      </c>
      <c r="CA30" s="16">
        <f t="shared" si="87"/>
        <v>0</v>
      </c>
      <c r="CB30" s="16">
        <f t="shared" si="88"/>
        <v>0</v>
      </c>
      <c r="CC30" s="16">
        <f t="shared" si="89"/>
        <v>0</v>
      </c>
      <c r="CD30" s="16">
        <f t="shared" si="90"/>
        <v>0</v>
      </c>
      <c r="CE30" s="16">
        <f t="shared" si="91"/>
        <v>0</v>
      </c>
      <c r="CF30" s="16">
        <f t="shared" si="92"/>
        <v>0</v>
      </c>
      <c r="CG30" s="16">
        <f t="shared" si="93"/>
        <v>0</v>
      </c>
      <c r="CH30" s="69">
        <f t="shared" si="94"/>
        <v>34</v>
      </c>
      <c r="CI30" s="4">
        <f t="shared" si="95"/>
        <v>46624</v>
      </c>
      <c r="CJ30" s="8"/>
      <c r="CK30" s="16">
        <f t="shared" si="96"/>
        <v>0</v>
      </c>
      <c r="CL30" s="16">
        <f t="shared" si="97"/>
        <v>0</v>
      </c>
      <c r="CM30" s="16">
        <f t="shared" si="98"/>
        <v>0</v>
      </c>
      <c r="CN30" s="16">
        <f t="shared" si="99"/>
        <v>0</v>
      </c>
      <c r="CO30" s="16">
        <f t="shared" si="100"/>
        <v>0</v>
      </c>
      <c r="CP30" s="16">
        <f t="shared" si="101"/>
        <v>0</v>
      </c>
      <c r="CQ30" s="16">
        <f t="shared" si="102"/>
        <v>0</v>
      </c>
      <c r="CR30" s="16">
        <f t="shared" si="103"/>
        <v>0</v>
      </c>
      <c r="CS30" s="16">
        <f t="shared" si="104"/>
        <v>8</v>
      </c>
      <c r="CT30" s="69" t="str">
        <f t="shared" si="105"/>
        <v/>
      </c>
      <c r="CU30" s="4">
        <f t="shared" si="106"/>
        <v>46655</v>
      </c>
      <c r="CV30" s="8"/>
      <c r="CW30" s="16">
        <f t="shared" si="107"/>
        <v>0</v>
      </c>
      <c r="CX30" s="16">
        <f t="shared" si="108"/>
        <v>0</v>
      </c>
      <c r="CY30" s="16">
        <f t="shared" si="109"/>
        <v>0</v>
      </c>
      <c r="CZ30" s="16">
        <f t="shared" si="110"/>
        <v>0</v>
      </c>
      <c r="DA30" s="16">
        <f t="shared" si="111"/>
        <v>0</v>
      </c>
      <c r="DB30" s="16">
        <f t="shared" si="112"/>
        <v>0</v>
      </c>
      <c r="DC30" s="16">
        <f t="shared" si="113"/>
        <v>0</v>
      </c>
      <c r="DD30" s="16">
        <f t="shared" si="114"/>
        <v>0</v>
      </c>
      <c r="DE30" s="16">
        <f t="shared" si="115"/>
        <v>0</v>
      </c>
      <c r="DF30" s="69" t="str">
        <f t="shared" si="116"/>
        <v/>
      </c>
      <c r="DG30" s="4">
        <f t="shared" si="117"/>
        <v>46685</v>
      </c>
      <c r="DH30" s="8"/>
      <c r="DI30" s="16">
        <f t="shared" si="118"/>
        <v>0</v>
      </c>
      <c r="DJ30" s="16">
        <f t="shared" si="119"/>
        <v>0</v>
      </c>
      <c r="DK30" s="16">
        <f t="shared" si="120"/>
        <v>0</v>
      </c>
      <c r="DL30" s="16">
        <f t="shared" si="121"/>
        <v>0</v>
      </c>
      <c r="DM30" s="16">
        <f t="shared" si="122"/>
        <v>0</v>
      </c>
      <c r="DN30" s="16">
        <f t="shared" si="123"/>
        <v>0</v>
      </c>
      <c r="DO30" s="16">
        <f t="shared" si="124"/>
        <v>0</v>
      </c>
      <c r="DP30" s="16">
        <f t="shared" si="125"/>
        <v>0</v>
      </c>
      <c r="DQ30" s="16">
        <f t="shared" si="126"/>
        <v>7</v>
      </c>
      <c r="DR30" s="69" t="str">
        <f t="shared" si="127"/>
        <v/>
      </c>
      <c r="DS30" s="4">
        <f t="shared" si="128"/>
        <v>46716</v>
      </c>
      <c r="DT30" s="8"/>
      <c r="DU30" s="16">
        <f t="shared" si="129"/>
        <v>0</v>
      </c>
      <c r="DV30" s="16">
        <f t="shared" si="130"/>
        <v>0</v>
      </c>
      <c r="DW30" s="16">
        <f t="shared" si="131"/>
        <v>0</v>
      </c>
      <c r="DX30" s="16">
        <f t="shared" si="132"/>
        <v>0</v>
      </c>
      <c r="DY30" s="16">
        <f t="shared" si="133"/>
        <v>0</v>
      </c>
      <c r="DZ30" s="16">
        <f t="shared" si="134"/>
        <v>0</v>
      </c>
      <c r="EA30" s="16">
        <f t="shared" si="135"/>
        <v>0</v>
      </c>
      <c r="EB30" s="16">
        <f t="shared" si="136"/>
        <v>0</v>
      </c>
      <c r="EC30" s="16">
        <f t="shared" si="137"/>
        <v>8</v>
      </c>
      <c r="ED30" s="69" t="str">
        <f t="shared" si="138"/>
        <v/>
      </c>
      <c r="EE30" s="4">
        <f t="shared" si="139"/>
        <v>46746</v>
      </c>
      <c r="EF30" s="8"/>
      <c r="EG30" s="16">
        <f t="shared" si="140"/>
        <v>0</v>
      </c>
      <c r="EH30" s="16">
        <f t="shared" si="141"/>
        <v>0</v>
      </c>
      <c r="EI30" s="16">
        <f t="shared" si="142"/>
        <v>0</v>
      </c>
      <c r="EJ30" s="16">
        <f t="shared" si="143"/>
        <v>0</v>
      </c>
      <c r="EK30" s="16">
        <f t="shared" si="144"/>
        <v>0</v>
      </c>
      <c r="EL30" s="16">
        <f t="shared" si="145"/>
        <v>0</v>
      </c>
      <c r="EM30" s="16">
        <f t="shared" si="146"/>
        <v>0</v>
      </c>
      <c r="EN30" s="16">
        <f t="shared" si="147"/>
        <v>0</v>
      </c>
      <c r="EO30" s="16">
        <f t="shared" si="148"/>
        <v>0</v>
      </c>
      <c r="EP30" s="55"/>
    </row>
    <row r="31" spans="1:146" ht="21" customHeight="1" x14ac:dyDescent="0.2">
      <c r="A31" s="55"/>
      <c r="B31" s="69" t="str">
        <f t="shared" si="25"/>
        <v/>
      </c>
      <c r="C31" s="4">
        <f t="shared" si="26"/>
        <v>46413</v>
      </c>
      <c r="D31" s="66"/>
      <c r="E31" s="2">
        <f t="shared" si="149"/>
        <v>0</v>
      </c>
      <c r="F31" s="2">
        <f t="shared" si="150"/>
        <v>0</v>
      </c>
      <c r="G31" s="2">
        <f t="shared" si="151"/>
        <v>0</v>
      </c>
      <c r="H31" s="16">
        <f t="shared" si="27"/>
        <v>0</v>
      </c>
      <c r="I31" s="16">
        <f t="shared" si="28"/>
        <v>0</v>
      </c>
      <c r="J31" s="16">
        <f t="shared" si="29"/>
        <v>0</v>
      </c>
      <c r="K31" s="16">
        <f t="shared" si="30"/>
        <v>0</v>
      </c>
      <c r="L31" s="16">
        <f t="shared" si="31"/>
        <v>0</v>
      </c>
      <c r="M31" s="16">
        <f t="shared" si="32"/>
        <v>8</v>
      </c>
      <c r="N31" s="69" t="str">
        <f t="shared" si="33"/>
        <v/>
      </c>
      <c r="O31" s="4">
        <f t="shared" si="34"/>
        <v>46444</v>
      </c>
      <c r="P31" s="8"/>
      <c r="Q31" s="16">
        <f t="shared" si="35"/>
        <v>0</v>
      </c>
      <c r="R31" s="16">
        <f t="shared" si="36"/>
        <v>0</v>
      </c>
      <c r="S31" s="16">
        <f t="shared" si="37"/>
        <v>0</v>
      </c>
      <c r="T31" s="16">
        <f t="shared" si="1"/>
        <v>0</v>
      </c>
      <c r="U31" s="16">
        <f t="shared" si="2"/>
        <v>0</v>
      </c>
      <c r="V31" s="16">
        <f t="shared" si="3"/>
        <v>0</v>
      </c>
      <c r="W31" s="16">
        <f t="shared" si="4"/>
        <v>0</v>
      </c>
      <c r="X31" s="16">
        <f t="shared" si="38"/>
        <v>0</v>
      </c>
      <c r="Y31" s="16">
        <f t="shared" si="39"/>
        <v>4</v>
      </c>
      <c r="Z31" s="69" t="str">
        <f t="shared" si="40"/>
        <v/>
      </c>
      <c r="AA31" s="4">
        <f t="shared" si="41"/>
        <v>46472</v>
      </c>
      <c r="AB31" s="8"/>
      <c r="AC31" s="16">
        <f t="shared" si="42"/>
        <v>0</v>
      </c>
      <c r="AD31" s="16">
        <f t="shared" si="43"/>
        <v>0</v>
      </c>
      <c r="AE31" s="16">
        <f t="shared" si="44"/>
        <v>0</v>
      </c>
      <c r="AF31" s="16">
        <f>IF(AB31="E",AJ31,0)</f>
        <v>0</v>
      </c>
      <c r="AG31" s="16">
        <f>IF(AB31="F",AJ31,0)</f>
        <v>0</v>
      </c>
      <c r="AH31" s="16">
        <f>IF(AB31="C",AJ31,0)</f>
        <v>0</v>
      </c>
      <c r="AI31" s="16">
        <f>IF(AB31="SE",AK31,0)</f>
        <v>0</v>
      </c>
      <c r="AJ31" s="16">
        <f t="shared" si="49"/>
        <v>0</v>
      </c>
      <c r="AK31" s="16">
        <f t="shared" si="50"/>
        <v>4</v>
      </c>
      <c r="AL31" s="69" t="str">
        <f t="shared" si="51"/>
        <v/>
      </c>
      <c r="AM31" s="4">
        <f t="shared" si="52"/>
        <v>46503</v>
      </c>
      <c r="AN31" s="8"/>
      <c r="AO31" s="16">
        <f t="shared" si="53"/>
        <v>0</v>
      </c>
      <c r="AP31" s="16">
        <f t="shared" si="54"/>
        <v>0</v>
      </c>
      <c r="AQ31" s="16">
        <f t="shared" si="55"/>
        <v>0</v>
      </c>
      <c r="AR31" s="16">
        <f t="shared" si="56"/>
        <v>0</v>
      </c>
      <c r="AS31" s="16">
        <f t="shared" si="57"/>
        <v>0</v>
      </c>
      <c r="AT31" s="16">
        <f t="shared" si="58"/>
        <v>0</v>
      </c>
      <c r="AU31" s="16">
        <f t="shared" si="59"/>
        <v>0</v>
      </c>
      <c r="AV31" s="16">
        <f t="shared" si="60"/>
        <v>0</v>
      </c>
      <c r="AW31" s="16">
        <f t="shared" si="9"/>
        <v>7</v>
      </c>
      <c r="AX31" s="69">
        <f t="shared" si="61"/>
        <v>21</v>
      </c>
      <c r="AY31" s="4">
        <f t="shared" si="62"/>
        <v>46533</v>
      </c>
      <c r="AZ31" s="8"/>
      <c r="BA31" s="16">
        <f t="shared" si="63"/>
        <v>0</v>
      </c>
      <c r="BB31" s="16">
        <f t="shared" si="64"/>
        <v>0</v>
      </c>
      <c r="BC31" s="16">
        <f t="shared" si="65"/>
        <v>0</v>
      </c>
      <c r="BD31" s="16">
        <f t="shared" si="66"/>
        <v>0</v>
      </c>
      <c r="BE31" s="16">
        <f t="shared" si="67"/>
        <v>0</v>
      </c>
      <c r="BF31" s="16">
        <f t="shared" si="68"/>
        <v>0</v>
      </c>
      <c r="BG31" s="16">
        <f t="shared" si="69"/>
        <v>0</v>
      </c>
      <c r="BH31" s="16">
        <f t="shared" si="70"/>
        <v>0</v>
      </c>
      <c r="BI31" s="16">
        <f t="shared" si="71"/>
        <v>8</v>
      </c>
      <c r="BJ31" s="69" t="str">
        <f t="shared" si="72"/>
        <v/>
      </c>
      <c r="BK31" s="4">
        <f t="shared" si="73"/>
        <v>46564</v>
      </c>
      <c r="BL31" s="8"/>
      <c r="BM31" s="16">
        <f t="shared" si="74"/>
        <v>0</v>
      </c>
      <c r="BN31" s="16">
        <f t="shared" si="75"/>
        <v>0</v>
      </c>
      <c r="BO31" s="16">
        <f t="shared" si="76"/>
        <v>0</v>
      </c>
      <c r="BP31" s="16">
        <f t="shared" si="77"/>
        <v>0</v>
      </c>
      <c r="BQ31" s="16">
        <f t="shared" si="78"/>
        <v>0</v>
      </c>
      <c r="BR31" s="16">
        <f t="shared" si="79"/>
        <v>0</v>
      </c>
      <c r="BS31" s="16">
        <f t="shared" si="80"/>
        <v>0</v>
      </c>
      <c r="BT31" s="16">
        <f t="shared" si="81"/>
        <v>0</v>
      </c>
      <c r="BU31" s="16">
        <f t="shared" si="82"/>
        <v>0</v>
      </c>
      <c r="BV31" s="69" t="str">
        <f t="shared" si="83"/>
        <v/>
      </c>
      <c r="BW31" s="4">
        <f t="shared" si="84"/>
        <v>46594</v>
      </c>
      <c r="BX31" s="8"/>
      <c r="BY31" s="16">
        <f t="shared" si="85"/>
        <v>0</v>
      </c>
      <c r="BZ31" s="16">
        <f t="shared" si="86"/>
        <v>0</v>
      </c>
      <c r="CA31" s="16">
        <f t="shared" si="87"/>
        <v>0</v>
      </c>
      <c r="CB31" s="16">
        <f t="shared" si="88"/>
        <v>0</v>
      </c>
      <c r="CC31" s="16">
        <f t="shared" si="89"/>
        <v>0</v>
      </c>
      <c r="CD31" s="16">
        <f t="shared" si="90"/>
        <v>0</v>
      </c>
      <c r="CE31" s="16">
        <f t="shared" si="91"/>
        <v>0</v>
      </c>
      <c r="CF31" s="16">
        <f t="shared" si="92"/>
        <v>0</v>
      </c>
      <c r="CG31" s="16">
        <f t="shared" si="93"/>
        <v>7</v>
      </c>
      <c r="CH31" s="69" t="str">
        <f t="shared" si="94"/>
        <v/>
      </c>
      <c r="CI31" s="4">
        <f t="shared" si="95"/>
        <v>46625</v>
      </c>
      <c r="CJ31" s="8"/>
      <c r="CK31" s="16">
        <f t="shared" si="96"/>
        <v>0</v>
      </c>
      <c r="CL31" s="16">
        <f t="shared" si="97"/>
        <v>0</v>
      </c>
      <c r="CM31" s="16">
        <f t="shared" si="98"/>
        <v>0</v>
      </c>
      <c r="CN31" s="16">
        <f t="shared" si="99"/>
        <v>0</v>
      </c>
      <c r="CO31" s="16">
        <f t="shared" si="100"/>
        <v>0</v>
      </c>
      <c r="CP31" s="16">
        <f t="shared" si="101"/>
        <v>0</v>
      </c>
      <c r="CQ31" s="16">
        <f t="shared" si="102"/>
        <v>0</v>
      </c>
      <c r="CR31" s="16">
        <f t="shared" si="103"/>
        <v>0</v>
      </c>
      <c r="CS31" s="16">
        <f t="shared" si="104"/>
        <v>8</v>
      </c>
      <c r="CT31" s="69" t="str">
        <f t="shared" si="105"/>
        <v/>
      </c>
      <c r="CU31" s="4">
        <f t="shared" si="106"/>
        <v>46656</v>
      </c>
      <c r="CV31" s="8"/>
      <c r="CW31" s="16">
        <f t="shared" si="107"/>
        <v>0</v>
      </c>
      <c r="CX31" s="16">
        <f t="shared" si="108"/>
        <v>0</v>
      </c>
      <c r="CY31" s="16">
        <f t="shared" si="109"/>
        <v>0</v>
      </c>
      <c r="CZ31" s="16">
        <f t="shared" si="110"/>
        <v>0</v>
      </c>
      <c r="DA31" s="16">
        <f t="shared" si="111"/>
        <v>0</v>
      </c>
      <c r="DB31" s="16">
        <f t="shared" si="112"/>
        <v>0</v>
      </c>
      <c r="DC31" s="16">
        <f t="shared" si="113"/>
        <v>0</v>
      </c>
      <c r="DD31" s="16">
        <f t="shared" si="114"/>
        <v>0</v>
      </c>
      <c r="DE31" s="16">
        <f t="shared" si="115"/>
        <v>0</v>
      </c>
      <c r="DF31" s="69" t="str">
        <f t="shared" si="116"/>
        <v/>
      </c>
      <c r="DG31" s="4">
        <f t="shared" si="117"/>
        <v>46686</v>
      </c>
      <c r="DH31" s="8"/>
      <c r="DI31" s="16">
        <f t="shared" si="118"/>
        <v>0</v>
      </c>
      <c r="DJ31" s="16">
        <f t="shared" si="119"/>
        <v>0</v>
      </c>
      <c r="DK31" s="16">
        <f t="shared" si="120"/>
        <v>0</v>
      </c>
      <c r="DL31" s="16">
        <f t="shared" si="121"/>
        <v>0</v>
      </c>
      <c r="DM31" s="16">
        <f t="shared" si="122"/>
        <v>0</v>
      </c>
      <c r="DN31" s="16">
        <f t="shared" si="123"/>
        <v>0</v>
      </c>
      <c r="DO31" s="16">
        <f t="shared" si="124"/>
        <v>0</v>
      </c>
      <c r="DP31" s="16">
        <f t="shared" si="125"/>
        <v>0</v>
      </c>
      <c r="DQ31" s="16">
        <f t="shared" si="126"/>
        <v>8</v>
      </c>
      <c r="DR31" s="69" t="str">
        <f t="shared" si="127"/>
        <v/>
      </c>
      <c r="DS31" s="4">
        <f t="shared" si="128"/>
        <v>46717</v>
      </c>
      <c r="DT31" s="8"/>
      <c r="DU31" s="16">
        <f t="shared" si="129"/>
        <v>0</v>
      </c>
      <c r="DV31" s="16">
        <f t="shared" si="130"/>
        <v>0</v>
      </c>
      <c r="DW31" s="16">
        <f t="shared" si="131"/>
        <v>0</v>
      </c>
      <c r="DX31" s="16">
        <f t="shared" si="132"/>
        <v>0</v>
      </c>
      <c r="DY31" s="16">
        <f t="shared" si="133"/>
        <v>0</v>
      </c>
      <c r="DZ31" s="16">
        <f t="shared" si="134"/>
        <v>0</v>
      </c>
      <c r="EA31" s="16">
        <f t="shared" si="135"/>
        <v>0</v>
      </c>
      <c r="EB31" s="16">
        <f t="shared" si="136"/>
        <v>0</v>
      </c>
      <c r="EC31" s="16">
        <f t="shared" si="137"/>
        <v>4</v>
      </c>
      <c r="ED31" s="69" t="str">
        <f t="shared" si="138"/>
        <v/>
      </c>
      <c r="EE31" s="4">
        <f t="shared" si="139"/>
        <v>46747</v>
      </c>
      <c r="EF31" s="8"/>
      <c r="EG31" s="16">
        <f t="shared" si="140"/>
        <v>0</v>
      </c>
      <c r="EH31" s="16">
        <f t="shared" si="141"/>
        <v>0</v>
      </c>
      <c r="EI31" s="16">
        <f t="shared" si="142"/>
        <v>0</v>
      </c>
      <c r="EJ31" s="16">
        <f t="shared" si="143"/>
        <v>0</v>
      </c>
      <c r="EK31" s="16">
        <f t="shared" si="144"/>
        <v>0</v>
      </c>
      <c r="EL31" s="16">
        <f t="shared" si="145"/>
        <v>0</v>
      </c>
      <c r="EM31" s="16">
        <f t="shared" si="146"/>
        <v>0</v>
      </c>
      <c r="EN31" s="16">
        <f t="shared" si="147"/>
        <v>0</v>
      </c>
      <c r="EO31" s="16">
        <f t="shared" si="148"/>
        <v>0</v>
      </c>
      <c r="EP31" s="55"/>
    </row>
    <row r="32" spans="1:146" ht="21" customHeight="1" x14ac:dyDescent="0.2">
      <c r="A32" s="55"/>
      <c r="B32" s="69">
        <f t="shared" si="25"/>
        <v>4</v>
      </c>
      <c r="C32" s="4">
        <f t="shared" si="26"/>
        <v>46414</v>
      </c>
      <c r="D32" s="66"/>
      <c r="E32" s="2">
        <f t="shared" si="149"/>
        <v>0</v>
      </c>
      <c r="F32" s="2">
        <f t="shared" si="150"/>
        <v>0</v>
      </c>
      <c r="G32" s="2">
        <f t="shared" si="151"/>
        <v>0</v>
      </c>
      <c r="H32" s="16">
        <f t="shared" si="27"/>
        <v>0</v>
      </c>
      <c r="I32" s="16">
        <f t="shared" si="28"/>
        <v>0</v>
      </c>
      <c r="J32" s="16">
        <f t="shared" si="29"/>
        <v>0</v>
      </c>
      <c r="K32" s="16">
        <f t="shared" si="30"/>
        <v>0</v>
      </c>
      <c r="L32" s="16">
        <f t="shared" si="31"/>
        <v>0</v>
      </c>
      <c r="M32" s="16">
        <f t="shared" si="32"/>
        <v>8</v>
      </c>
      <c r="N32" s="69" t="str">
        <f t="shared" si="33"/>
        <v/>
      </c>
      <c r="O32" s="4">
        <f t="shared" si="34"/>
        <v>46445</v>
      </c>
      <c r="P32" s="8"/>
      <c r="Q32" s="16">
        <f t="shared" si="35"/>
        <v>0</v>
      </c>
      <c r="R32" s="16">
        <f t="shared" si="36"/>
        <v>0</v>
      </c>
      <c r="S32" s="16">
        <f t="shared" si="37"/>
        <v>0</v>
      </c>
      <c r="T32" s="16">
        <f t="shared" si="1"/>
        <v>0</v>
      </c>
      <c r="U32" s="16">
        <f t="shared" si="2"/>
        <v>0</v>
      </c>
      <c r="V32" s="16">
        <f t="shared" si="3"/>
        <v>0</v>
      </c>
      <c r="W32" s="16">
        <f t="shared" si="4"/>
        <v>0</v>
      </c>
      <c r="X32" s="16">
        <f t="shared" si="38"/>
        <v>0</v>
      </c>
      <c r="Y32" s="16">
        <f t="shared" si="39"/>
        <v>0</v>
      </c>
      <c r="Z32" s="69" t="str">
        <f t="shared" si="40"/>
        <v/>
      </c>
      <c r="AA32" s="4">
        <f t="shared" si="41"/>
        <v>46473</v>
      </c>
      <c r="AB32" s="8"/>
      <c r="AC32" s="16">
        <f t="shared" si="42"/>
        <v>0</v>
      </c>
      <c r="AD32" s="16">
        <f t="shared" si="43"/>
        <v>0</v>
      </c>
      <c r="AE32" s="16">
        <f t="shared" si="44"/>
        <v>0</v>
      </c>
      <c r="AF32" s="16">
        <f t="shared" si="45"/>
        <v>0</v>
      </c>
      <c r="AG32" s="16">
        <f t="shared" si="46"/>
        <v>0</v>
      </c>
      <c r="AH32" s="16">
        <f t="shared" si="47"/>
        <v>0</v>
      </c>
      <c r="AI32" s="16">
        <f t="shared" si="48"/>
        <v>0</v>
      </c>
      <c r="AJ32" s="16">
        <f t="shared" si="49"/>
        <v>0</v>
      </c>
      <c r="AK32" s="16">
        <f t="shared" si="50"/>
        <v>0</v>
      </c>
      <c r="AL32" s="69" t="str">
        <f t="shared" si="51"/>
        <v/>
      </c>
      <c r="AM32" s="4">
        <f t="shared" si="52"/>
        <v>46504</v>
      </c>
      <c r="AN32" s="8"/>
      <c r="AO32" s="16">
        <f t="shared" si="53"/>
        <v>0</v>
      </c>
      <c r="AP32" s="16">
        <f t="shared" si="54"/>
        <v>0</v>
      </c>
      <c r="AQ32" s="16">
        <f t="shared" si="55"/>
        <v>0</v>
      </c>
      <c r="AR32" s="16">
        <f t="shared" si="56"/>
        <v>0</v>
      </c>
      <c r="AS32" s="16">
        <f t="shared" si="57"/>
        <v>0</v>
      </c>
      <c r="AT32" s="16">
        <f t="shared" si="58"/>
        <v>0</v>
      </c>
      <c r="AU32" s="16">
        <f t="shared" si="59"/>
        <v>0</v>
      </c>
      <c r="AV32" s="16">
        <f t="shared" si="60"/>
        <v>0</v>
      </c>
      <c r="AW32" s="16">
        <f t="shared" si="9"/>
        <v>8</v>
      </c>
      <c r="AX32" s="69" t="str">
        <f t="shared" si="61"/>
        <v/>
      </c>
      <c r="AY32" s="4">
        <f t="shared" si="62"/>
        <v>46534</v>
      </c>
      <c r="AZ32" s="8"/>
      <c r="BA32" s="16">
        <f t="shared" si="63"/>
        <v>0</v>
      </c>
      <c r="BB32" s="16">
        <f t="shared" si="64"/>
        <v>0</v>
      </c>
      <c r="BC32" s="16">
        <f t="shared" si="65"/>
        <v>0</v>
      </c>
      <c r="BD32" s="16">
        <f t="shared" si="66"/>
        <v>0</v>
      </c>
      <c r="BE32" s="16">
        <f t="shared" si="67"/>
        <v>0</v>
      </c>
      <c r="BF32" s="16">
        <f t="shared" si="68"/>
        <v>0</v>
      </c>
      <c r="BG32" s="16">
        <f t="shared" si="69"/>
        <v>0</v>
      </c>
      <c r="BH32" s="16">
        <f t="shared" si="70"/>
        <v>0</v>
      </c>
      <c r="BI32" s="16">
        <f t="shared" si="71"/>
        <v>8</v>
      </c>
      <c r="BJ32" s="69" t="str">
        <f t="shared" si="72"/>
        <v/>
      </c>
      <c r="BK32" s="4">
        <f t="shared" si="73"/>
        <v>46565</v>
      </c>
      <c r="BL32" s="8"/>
      <c r="BM32" s="16">
        <f t="shared" si="74"/>
        <v>0</v>
      </c>
      <c r="BN32" s="16">
        <f t="shared" si="75"/>
        <v>0</v>
      </c>
      <c r="BO32" s="16">
        <f t="shared" si="76"/>
        <v>0</v>
      </c>
      <c r="BP32" s="16">
        <f t="shared" si="77"/>
        <v>0</v>
      </c>
      <c r="BQ32" s="16">
        <f t="shared" si="78"/>
        <v>0</v>
      </c>
      <c r="BR32" s="16">
        <f t="shared" si="79"/>
        <v>0</v>
      </c>
      <c r="BS32" s="16">
        <f t="shared" si="80"/>
        <v>0</v>
      </c>
      <c r="BT32" s="16">
        <f t="shared" si="81"/>
        <v>0</v>
      </c>
      <c r="BU32" s="16">
        <f t="shared" si="82"/>
        <v>0</v>
      </c>
      <c r="BV32" s="69" t="str">
        <f t="shared" si="83"/>
        <v/>
      </c>
      <c r="BW32" s="4">
        <f t="shared" si="84"/>
        <v>46595</v>
      </c>
      <c r="BX32" s="8"/>
      <c r="BY32" s="16">
        <f t="shared" si="85"/>
        <v>0</v>
      </c>
      <c r="BZ32" s="16">
        <f t="shared" si="86"/>
        <v>0</v>
      </c>
      <c r="CA32" s="16">
        <f t="shared" si="87"/>
        <v>0</v>
      </c>
      <c r="CB32" s="16">
        <f t="shared" si="88"/>
        <v>0</v>
      </c>
      <c r="CC32" s="16">
        <f t="shared" si="89"/>
        <v>0</v>
      </c>
      <c r="CD32" s="16">
        <f t="shared" si="90"/>
        <v>0</v>
      </c>
      <c r="CE32" s="16">
        <f t="shared" si="91"/>
        <v>0</v>
      </c>
      <c r="CF32" s="16">
        <f t="shared" si="92"/>
        <v>0</v>
      </c>
      <c r="CG32" s="16">
        <f t="shared" si="93"/>
        <v>8</v>
      </c>
      <c r="CH32" s="69" t="str">
        <f t="shared" si="94"/>
        <v/>
      </c>
      <c r="CI32" s="4">
        <f t="shared" si="95"/>
        <v>46626</v>
      </c>
      <c r="CJ32" s="8"/>
      <c r="CK32" s="16">
        <f t="shared" si="96"/>
        <v>0</v>
      </c>
      <c r="CL32" s="16">
        <f t="shared" si="97"/>
        <v>0</v>
      </c>
      <c r="CM32" s="16">
        <f t="shared" si="98"/>
        <v>0</v>
      </c>
      <c r="CN32" s="16">
        <f t="shared" si="99"/>
        <v>0</v>
      </c>
      <c r="CO32" s="16">
        <f t="shared" si="100"/>
        <v>0</v>
      </c>
      <c r="CP32" s="16">
        <f t="shared" si="101"/>
        <v>0</v>
      </c>
      <c r="CQ32" s="16">
        <f t="shared" si="102"/>
        <v>0</v>
      </c>
      <c r="CR32" s="16">
        <f t="shared" si="103"/>
        <v>0</v>
      </c>
      <c r="CS32" s="16">
        <f t="shared" si="104"/>
        <v>4</v>
      </c>
      <c r="CT32" s="69" t="str">
        <f t="shared" si="105"/>
        <v/>
      </c>
      <c r="CU32" s="4">
        <f t="shared" si="106"/>
        <v>46657</v>
      </c>
      <c r="CV32" s="8"/>
      <c r="CW32" s="16">
        <f t="shared" si="107"/>
        <v>0</v>
      </c>
      <c r="CX32" s="16">
        <f t="shared" si="108"/>
        <v>0</v>
      </c>
      <c r="CY32" s="16">
        <f t="shared" si="109"/>
        <v>0</v>
      </c>
      <c r="CZ32" s="16">
        <f t="shared" si="110"/>
        <v>0</v>
      </c>
      <c r="DA32" s="16">
        <f t="shared" si="111"/>
        <v>0</v>
      </c>
      <c r="DB32" s="16">
        <f t="shared" si="112"/>
        <v>0</v>
      </c>
      <c r="DC32" s="16">
        <f t="shared" si="113"/>
        <v>0</v>
      </c>
      <c r="DD32" s="16">
        <f t="shared" si="114"/>
        <v>0</v>
      </c>
      <c r="DE32" s="16">
        <f t="shared" si="115"/>
        <v>7</v>
      </c>
      <c r="DF32" s="69">
        <f t="shared" si="116"/>
        <v>43</v>
      </c>
      <c r="DG32" s="4">
        <f t="shared" si="117"/>
        <v>46687</v>
      </c>
      <c r="DH32" s="8"/>
      <c r="DI32" s="16">
        <f t="shared" si="118"/>
        <v>0</v>
      </c>
      <c r="DJ32" s="16">
        <f t="shared" si="119"/>
        <v>0</v>
      </c>
      <c r="DK32" s="16">
        <f t="shared" si="120"/>
        <v>0</v>
      </c>
      <c r="DL32" s="16">
        <f t="shared" si="121"/>
        <v>0</v>
      </c>
      <c r="DM32" s="16">
        <f t="shared" si="122"/>
        <v>0</v>
      </c>
      <c r="DN32" s="16">
        <f t="shared" si="123"/>
        <v>0</v>
      </c>
      <c r="DO32" s="16">
        <f t="shared" si="124"/>
        <v>0</v>
      </c>
      <c r="DP32" s="16">
        <f t="shared" si="125"/>
        <v>0</v>
      </c>
      <c r="DQ32" s="16">
        <f t="shared" si="126"/>
        <v>8</v>
      </c>
      <c r="DR32" s="69" t="str">
        <f t="shared" si="127"/>
        <v/>
      </c>
      <c r="DS32" s="4">
        <f t="shared" si="128"/>
        <v>46718</v>
      </c>
      <c r="DT32" s="8"/>
      <c r="DU32" s="16">
        <f t="shared" si="129"/>
        <v>0</v>
      </c>
      <c r="DV32" s="16">
        <f t="shared" si="130"/>
        <v>0</v>
      </c>
      <c r="DW32" s="16">
        <f t="shared" si="131"/>
        <v>0</v>
      </c>
      <c r="DX32" s="16">
        <f t="shared" si="132"/>
        <v>0</v>
      </c>
      <c r="DY32" s="16">
        <f t="shared" si="133"/>
        <v>0</v>
      </c>
      <c r="DZ32" s="16">
        <f t="shared" si="134"/>
        <v>0</v>
      </c>
      <c r="EA32" s="16">
        <f t="shared" si="135"/>
        <v>0</v>
      </c>
      <c r="EB32" s="16">
        <f t="shared" si="136"/>
        <v>0</v>
      </c>
      <c r="EC32" s="16">
        <f t="shared" si="137"/>
        <v>0</v>
      </c>
      <c r="ED32" s="69" t="str">
        <f t="shared" si="138"/>
        <v/>
      </c>
      <c r="EE32" s="4">
        <f t="shared" si="139"/>
        <v>46748</v>
      </c>
      <c r="EF32" s="8"/>
      <c r="EG32" s="16">
        <f t="shared" si="140"/>
        <v>0</v>
      </c>
      <c r="EH32" s="16">
        <f t="shared" si="141"/>
        <v>0</v>
      </c>
      <c r="EI32" s="16">
        <f t="shared" si="142"/>
        <v>0</v>
      </c>
      <c r="EJ32" s="16">
        <f t="shared" si="143"/>
        <v>0</v>
      </c>
      <c r="EK32" s="16">
        <f t="shared" si="144"/>
        <v>0</v>
      </c>
      <c r="EL32" s="16">
        <f t="shared" si="145"/>
        <v>0</v>
      </c>
      <c r="EM32" s="16">
        <f t="shared" si="146"/>
        <v>0</v>
      </c>
      <c r="EN32" s="16">
        <f t="shared" si="147"/>
        <v>0</v>
      </c>
      <c r="EO32" s="16">
        <f t="shared" si="148"/>
        <v>7</v>
      </c>
      <c r="EP32" s="55"/>
    </row>
    <row r="33" spans="1:146" ht="21" customHeight="1" x14ac:dyDescent="0.2">
      <c r="A33" s="55"/>
      <c r="B33" s="69" t="str">
        <f t="shared" si="25"/>
        <v/>
      </c>
      <c r="C33" s="4">
        <f t="shared" si="26"/>
        <v>46415</v>
      </c>
      <c r="D33" s="66"/>
      <c r="E33" s="2">
        <f t="shared" si="149"/>
        <v>0</v>
      </c>
      <c r="F33" s="2">
        <f t="shared" si="150"/>
        <v>0</v>
      </c>
      <c r="G33" s="2">
        <f t="shared" si="151"/>
        <v>0</v>
      </c>
      <c r="H33" s="16">
        <f t="shared" si="27"/>
        <v>0</v>
      </c>
      <c r="I33" s="16">
        <f t="shared" si="28"/>
        <v>0</v>
      </c>
      <c r="J33" s="16">
        <f t="shared" si="29"/>
        <v>0</v>
      </c>
      <c r="K33" s="16">
        <f t="shared" si="30"/>
        <v>0</v>
      </c>
      <c r="L33" s="16">
        <f t="shared" si="31"/>
        <v>0</v>
      </c>
      <c r="M33" s="16">
        <f t="shared" si="32"/>
        <v>8</v>
      </c>
      <c r="N33" s="69" t="str">
        <f t="shared" si="33"/>
        <v/>
      </c>
      <c r="O33" s="4">
        <f t="shared" si="34"/>
        <v>46446</v>
      </c>
      <c r="P33" s="8"/>
      <c r="Q33" s="16">
        <f t="shared" si="35"/>
        <v>0</v>
      </c>
      <c r="R33" s="16">
        <f t="shared" si="36"/>
        <v>0</v>
      </c>
      <c r="S33" s="16">
        <f t="shared" si="37"/>
        <v>0</v>
      </c>
      <c r="T33" s="16">
        <f t="shared" si="1"/>
        <v>0</v>
      </c>
      <c r="U33" s="16">
        <f t="shared" si="2"/>
        <v>0</v>
      </c>
      <c r="V33" s="16">
        <f t="shared" si="3"/>
        <v>0</v>
      </c>
      <c r="W33" s="16">
        <f t="shared" si="4"/>
        <v>0</v>
      </c>
      <c r="X33" s="16">
        <f t="shared" si="38"/>
        <v>0</v>
      </c>
      <c r="Y33" s="16">
        <f t="shared" si="39"/>
        <v>0</v>
      </c>
      <c r="Z33" s="69" t="str">
        <f t="shared" si="40"/>
        <v/>
      </c>
      <c r="AA33" s="4">
        <f t="shared" si="41"/>
        <v>46474</v>
      </c>
      <c r="AB33" s="8"/>
      <c r="AC33" s="16">
        <f t="shared" si="42"/>
        <v>0</v>
      </c>
      <c r="AD33" s="16">
        <f t="shared" si="43"/>
        <v>0</v>
      </c>
      <c r="AE33" s="16">
        <f t="shared" si="44"/>
        <v>0</v>
      </c>
      <c r="AF33" s="16">
        <f t="shared" si="45"/>
        <v>0</v>
      </c>
      <c r="AG33" s="16">
        <f t="shared" si="46"/>
        <v>0</v>
      </c>
      <c r="AH33" s="16">
        <f t="shared" si="47"/>
        <v>0</v>
      </c>
      <c r="AI33" s="16">
        <f t="shared" si="48"/>
        <v>0</v>
      </c>
      <c r="AJ33" s="16">
        <f t="shared" si="49"/>
        <v>0</v>
      </c>
      <c r="AK33" s="16">
        <f t="shared" si="50"/>
        <v>0</v>
      </c>
      <c r="AL33" s="69">
        <f t="shared" si="51"/>
        <v>17</v>
      </c>
      <c r="AM33" s="4">
        <f t="shared" si="52"/>
        <v>46505</v>
      </c>
      <c r="AN33" s="8"/>
      <c r="AO33" s="16">
        <f t="shared" si="53"/>
        <v>0</v>
      </c>
      <c r="AP33" s="16">
        <f t="shared" si="54"/>
        <v>0</v>
      </c>
      <c r="AQ33" s="16">
        <f t="shared" si="55"/>
        <v>0</v>
      </c>
      <c r="AR33" s="16">
        <f t="shared" si="56"/>
        <v>0</v>
      </c>
      <c r="AS33" s="16">
        <f t="shared" si="57"/>
        <v>0</v>
      </c>
      <c r="AT33" s="16">
        <f t="shared" si="58"/>
        <v>0</v>
      </c>
      <c r="AU33" s="16">
        <f t="shared" si="59"/>
        <v>0</v>
      </c>
      <c r="AV33" s="16">
        <f t="shared" si="60"/>
        <v>0</v>
      </c>
      <c r="AW33" s="16">
        <f t="shared" si="9"/>
        <v>8</v>
      </c>
      <c r="AX33" s="69" t="str">
        <f t="shared" si="61"/>
        <v/>
      </c>
      <c r="AY33" s="4">
        <f t="shared" si="62"/>
        <v>46535</v>
      </c>
      <c r="AZ33" s="8"/>
      <c r="BA33" s="16">
        <f t="shared" si="63"/>
        <v>0</v>
      </c>
      <c r="BB33" s="16">
        <f t="shared" si="64"/>
        <v>0</v>
      </c>
      <c r="BC33" s="16">
        <f t="shared" si="65"/>
        <v>0</v>
      </c>
      <c r="BD33" s="16">
        <f t="shared" si="66"/>
        <v>0</v>
      </c>
      <c r="BE33" s="16">
        <f t="shared" si="67"/>
        <v>0</v>
      </c>
      <c r="BF33" s="16">
        <f t="shared" si="68"/>
        <v>0</v>
      </c>
      <c r="BG33" s="16">
        <f t="shared" si="69"/>
        <v>0</v>
      </c>
      <c r="BH33" s="16">
        <f t="shared" si="70"/>
        <v>0</v>
      </c>
      <c r="BI33" s="16">
        <f t="shared" si="71"/>
        <v>4</v>
      </c>
      <c r="BJ33" s="69" t="str">
        <f t="shared" si="72"/>
        <v/>
      </c>
      <c r="BK33" s="4">
        <f t="shared" si="73"/>
        <v>46566</v>
      </c>
      <c r="BL33" s="8"/>
      <c r="BM33" s="16">
        <f t="shared" si="74"/>
        <v>0</v>
      </c>
      <c r="BN33" s="16">
        <f t="shared" si="75"/>
        <v>0</v>
      </c>
      <c r="BO33" s="16">
        <f t="shared" si="76"/>
        <v>0</v>
      </c>
      <c r="BP33" s="16">
        <f t="shared" si="77"/>
        <v>0</v>
      </c>
      <c r="BQ33" s="16">
        <f t="shared" si="78"/>
        <v>0</v>
      </c>
      <c r="BR33" s="16">
        <f t="shared" si="79"/>
        <v>0</v>
      </c>
      <c r="BS33" s="16">
        <f t="shared" si="80"/>
        <v>0</v>
      </c>
      <c r="BT33" s="16">
        <f t="shared" si="81"/>
        <v>0</v>
      </c>
      <c r="BU33" s="16">
        <f t="shared" si="82"/>
        <v>7</v>
      </c>
      <c r="BV33" s="69">
        <f t="shared" si="83"/>
        <v>30</v>
      </c>
      <c r="BW33" s="4">
        <f t="shared" si="84"/>
        <v>46596</v>
      </c>
      <c r="BX33" s="8"/>
      <c r="BY33" s="16">
        <f t="shared" si="85"/>
        <v>0</v>
      </c>
      <c r="BZ33" s="16">
        <f t="shared" si="86"/>
        <v>0</v>
      </c>
      <c r="CA33" s="16">
        <f t="shared" si="87"/>
        <v>0</v>
      </c>
      <c r="CB33" s="16">
        <f t="shared" si="88"/>
        <v>0</v>
      </c>
      <c r="CC33" s="16">
        <f t="shared" si="89"/>
        <v>0</v>
      </c>
      <c r="CD33" s="16">
        <f t="shared" si="90"/>
        <v>0</v>
      </c>
      <c r="CE33" s="16">
        <f t="shared" si="91"/>
        <v>0</v>
      </c>
      <c r="CF33" s="16">
        <f t="shared" si="92"/>
        <v>0</v>
      </c>
      <c r="CG33" s="16">
        <f t="shared" si="93"/>
        <v>8</v>
      </c>
      <c r="CH33" s="69" t="str">
        <f t="shared" si="94"/>
        <v/>
      </c>
      <c r="CI33" s="4">
        <f t="shared" si="95"/>
        <v>46627</v>
      </c>
      <c r="CJ33" s="8"/>
      <c r="CK33" s="16">
        <f t="shared" si="96"/>
        <v>0</v>
      </c>
      <c r="CL33" s="16">
        <f t="shared" si="97"/>
        <v>0</v>
      </c>
      <c r="CM33" s="16">
        <f t="shared" si="98"/>
        <v>0</v>
      </c>
      <c r="CN33" s="16">
        <f t="shared" si="99"/>
        <v>0</v>
      </c>
      <c r="CO33" s="16">
        <f t="shared" si="100"/>
        <v>0</v>
      </c>
      <c r="CP33" s="16">
        <f t="shared" si="101"/>
        <v>0</v>
      </c>
      <c r="CQ33" s="16">
        <f t="shared" si="102"/>
        <v>0</v>
      </c>
      <c r="CR33" s="16">
        <f t="shared" si="103"/>
        <v>0</v>
      </c>
      <c r="CS33" s="16">
        <f t="shared" si="104"/>
        <v>0</v>
      </c>
      <c r="CT33" s="69" t="str">
        <f t="shared" si="105"/>
        <v/>
      </c>
      <c r="CU33" s="4">
        <f t="shared" si="106"/>
        <v>46658</v>
      </c>
      <c r="CV33" s="8"/>
      <c r="CW33" s="16">
        <f t="shared" si="107"/>
        <v>0</v>
      </c>
      <c r="CX33" s="16">
        <f t="shared" si="108"/>
        <v>0</v>
      </c>
      <c r="CY33" s="16">
        <f t="shared" si="109"/>
        <v>0</v>
      </c>
      <c r="CZ33" s="16">
        <f t="shared" si="110"/>
        <v>0</v>
      </c>
      <c r="DA33" s="16">
        <f t="shared" si="111"/>
        <v>0</v>
      </c>
      <c r="DB33" s="16">
        <f t="shared" si="112"/>
        <v>0</v>
      </c>
      <c r="DC33" s="16">
        <f t="shared" si="113"/>
        <v>0</v>
      </c>
      <c r="DD33" s="16">
        <f t="shared" si="114"/>
        <v>0</v>
      </c>
      <c r="DE33" s="16">
        <f t="shared" si="115"/>
        <v>8</v>
      </c>
      <c r="DF33" s="69" t="str">
        <f t="shared" si="116"/>
        <v/>
      </c>
      <c r="DG33" s="4">
        <f t="shared" si="117"/>
        <v>46688</v>
      </c>
      <c r="DH33" s="8"/>
      <c r="DI33" s="16">
        <f t="shared" si="118"/>
        <v>0</v>
      </c>
      <c r="DJ33" s="16">
        <f t="shared" si="119"/>
        <v>0</v>
      </c>
      <c r="DK33" s="16">
        <f t="shared" si="120"/>
        <v>0</v>
      </c>
      <c r="DL33" s="16">
        <f t="shared" si="121"/>
        <v>0</v>
      </c>
      <c r="DM33" s="16">
        <f t="shared" si="122"/>
        <v>0</v>
      </c>
      <c r="DN33" s="16">
        <f t="shared" si="123"/>
        <v>0</v>
      </c>
      <c r="DO33" s="16">
        <f t="shared" si="124"/>
        <v>0</v>
      </c>
      <c r="DP33" s="16">
        <f t="shared" si="125"/>
        <v>0</v>
      </c>
      <c r="DQ33" s="16">
        <f t="shared" si="126"/>
        <v>8</v>
      </c>
      <c r="DR33" s="69" t="str">
        <f t="shared" si="127"/>
        <v/>
      </c>
      <c r="DS33" s="4">
        <f t="shared" si="128"/>
        <v>46719</v>
      </c>
      <c r="DT33" s="8"/>
      <c r="DU33" s="16">
        <f t="shared" si="129"/>
        <v>0</v>
      </c>
      <c r="DV33" s="16">
        <f t="shared" si="130"/>
        <v>0</v>
      </c>
      <c r="DW33" s="16">
        <f t="shared" si="131"/>
        <v>0</v>
      </c>
      <c r="DX33" s="16">
        <f t="shared" si="132"/>
        <v>0</v>
      </c>
      <c r="DY33" s="16">
        <f t="shared" si="133"/>
        <v>0</v>
      </c>
      <c r="DZ33" s="16">
        <f t="shared" si="134"/>
        <v>0</v>
      </c>
      <c r="EA33" s="16">
        <f t="shared" si="135"/>
        <v>0</v>
      </c>
      <c r="EB33" s="16">
        <f t="shared" si="136"/>
        <v>0</v>
      </c>
      <c r="EC33" s="16">
        <f t="shared" si="137"/>
        <v>0</v>
      </c>
      <c r="ED33" s="69" t="str">
        <f t="shared" si="138"/>
        <v/>
      </c>
      <c r="EE33" s="4">
        <f t="shared" si="139"/>
        <v>46749</v>
      </c>
      <c r="EF33" s="8"/>
      <c r="EG33" s="16">
        <f t="shared" si="140"/>
        <v>0</v>
      </c>
      <c r="EH33" s="16">
        <f t="shared" si="141"/>
        <v>0</v>
      </c>
      <c r="EI33" s="16">
        <f t="shared" si="142"/>
        <v>0</v>
      </c>
      <c r="EJ33" s="16">
        <f t="shared" si="143"/>
        <v>0</v>
      </c>
      <c r="EK33" s="16">
        <f t="shared" si="144"/>
        <v>0</v>
      </c>
      <c r="EL33" s="16">
        <f t="shared" si="145"/>
        <v>0</v>
      </c>
      <c r="EM33" s="16">
        <f t="shared" si="146"/>
        <v>0</v>
      </c>
      <c r="EN33" s="16">
        <f t="shared" si="147"/>
        <v>0</v>
      </c>
      <c r="EO33" s="16">
        <f t="shared" si="148"/>
        <v>8</v>
      </c>
      <c r="EP33" s="55"/>
    </row>
    <row r="34" spans="1:146" ht="21" customHeight="1" x14ac:dyDescent="0.2">
      <c r="A34" s="55"/>
      <c r="B34" s="69" t="str">
        <f t="shared" si="25"/>
        <v/>
      </c>
      <c r="C34" s="4">
        <f t="shared" si="26"/>
        <v>46416</v>
      </c>
      <c r="D34" s="66"/>
      <c r="E34" s="2">
        <f t="shared" si="149"/>
        <v>0</v>
      </c>
      <c r="F34" s="2">
        <f t="shared" si="150"/>
        <v>0</v>
      </c>
      <c r="G34" s="2">
        <f t="shared" si="151"/>
        <v>0</v>
      </c>
      <c r="H34" s="16">
        <f t="shared" si="27"/>
        <v>0</v>
      </c>
      <c r="I34" s="16">
        <f t="shared" si="28"/>
        <v>0</v>
      </c>
      <c r="J34" s="16">
        <f t="shared" si="29"/>
        <v>0</v>
      </c>
      <c r="K34" s="16">
        <f t="shared" si="30"/>
        <v>0</v>
      </c>
      <c r="L34" s="16">
        <f t="shared" si="31"/>
        <v>0</v>
      </c>
      <c r="M34" s="16">
        <f t="shared" si="32"/>
        <v>4</v>
      </c>
      <c r="N34" s="69" t="str">
        <f t="shared" si="33"/>
        <v/>
      </c>
      <c r="O34" s="4">
        <f>IF(MONTH(O33+1)=MONTH(O32),O33+1,0)</f>
        <v>0</v>
      </c>
      <c r="P34" s="8"/>
      <c r="Q34" s="16">
        <f t="shared" si="35"/>
        <v>0</v>
      </c>
      <c r="R34" s="16">
        <f t="shared" si="36"/>
        <v>0</v>
      </c>
      <c r="S34" s="16">
        <f t="shared" si="37"/>
        <v>0</v>
      </c>
      <c r="T34" s="16">
        <f t="shared" si="1"/>
        <v>0</v>
      </c>
      <c r="U34" s="16">
        <f t="shared" si="2"/>
        <v>0</v>
      </c>
      <c r="V34" s="16">
        <f t="shared" si="3"/>
        <v>0</v>
      </c>
      <c r="W34" s="16">
        <f t="shared" si="4"/>
        <v>0</v>
      </c>
      <c r="X34" s="16">
        <f t="shared" si="38"/>
        <v>0</v>
      </c>
      <c r="Y34" s="16">
        <f t="shared" si="39"/>
        <v>0</v>
      </c>
      <c r="Z34" s="69" t="str">
        <f t="shared" si="40"/>
        <v/>
      </c>
      <c r="AA34" s="4">
        <f t="shared" si="41"/>
        <v>46475</v>
      </c>
      <c r="AB34" s="8"/>
      <c r="AC34" s="16">
        <f t="shared" si="42"/>
        <v>0</v>
      </c>
      <c r="AD34" s="16">
        <f t="shared" si="43"/>
        <v>0</v>
      </c>
      <c r="AE34" s="16">
        <f t="shared" si="44"/>
        <v>0</v>
      </c>
      <c r="AF34" s="16">
        <f t="shared" si="45"/>
        <v>0</v>
      </c>
      <c r="AG34" s="16">
        <f t="shared" si="46"/>
        <v>0</v>
      </c>
      <c r="AH34" s="16">
        <f t="shared" si="47"/>
        <v>0</v>
      </c>
      <c r="AI34" s="16">
        <f t="shared" si="48"/>
        <v>0</v>
      </c>
      <c r="AJ34" s="16">
        <f t="shared" si="49"/>
        <v>0</v>
      </c>
      <c r="AK34" s="16">
        <f t="shared" si="50"/>
        <v>7</v>
      </c>
      <c r="AL34" s="69" t="str">
        <f t="shared" si="51"/>
        <v/>
      </c>
      <c r="AM34" s="4">
        <f t="shared" si="52"/>
        <v>46506</v>
      </c>
      <c r="AN34" s="8"/>
      <c r="AO34" s="16">
        <f t="shared" si="53"/>
        <v>0</v>
      </c>
      <c r="AP34" s="16">
        <f t="shared" si="54"/>
        <v>0</v>
      </c>
      <c r="AQ34" s="16">
        <f t="shared" si="55"/>
        <v>0</v>
      </c>
      <c r="AR34" s="16">
        <f t="shared" si="56"/>
        <v>0</v>
      </c>
      <c r="AS34" s="16">
        <f t="shared" si="57"/>
        <v>0</v>
      </c>
      <c r="AT34" s="16">
        <f t="shared" si="58"/>
        <v>0</v>
      </c>
      <c r="AU34" s="16">
        <f t="shared" si="59"/>
        <v>0</v>
      </c>
      <c r="AV34" s="16">
        <f t="shared" si="60"/>
        <v>0</v>
      </c>
      <c r="AW34" s="16">
        <f t="shared" si="9"/>
        <v>8</v>
      </c>
      <c r="AX34" s="69" t="str">
        <f t="shared" si="61"/>
        <v/>
      </c>
      <c r="AY34" s="4">
        <f t="shared" si="62"/>
        <v>46536</v>
      </c>
      <c r="AZ34" s="8"/>
      <c r="BA34" s="16">
        <f t="shared" si="63"/>
        <v>0</v>
      </c>
      <c r="BB34" s="16">
        <f t="shared" si="64"/>
        <v>0</v>
      </c>
      <c r="BC34" s="16">
        <f t="shared" si="65"/>
        <v>0</v>
      </c>
      <c r="BD34" s="16">
        <f t="shared" si="66"/>
        <v>0</v>
      </c>
      <c r="BE34" s="16">
        <f t="shared" si="67"/>
        <v>0</v>
      </c>
      <c r="BF34" s="16">
        <f t="shared" si="68"/>
        <v>0</v>
      </c>
      <c r="BG34" s="16">
        <f t="shared" si="69"/>
        <v>0</v>
      </c>
      <c r="BH34" s="16">
        <f t="shared" si="70"/>
        <v>0</v>
      </c>
      <c r="BI34" s="16">
        <f t="shared" si="71"/>
        <v>0</v>
      </c>
      <c r="BJ34" s="69" t="str">
        <f t="shared" si="72"/>
        <v/>
      </c>
      <c r="BK34" s="4">
        <f t="shared" si="73"/>
        <v>46567</v>
      </c>
      <c r="BL34" s="8"/>
      <c r="BM34" s="16">
        <f t="shared" si="74"/>
        <v>0</v>
      </c>
      <c r="BN34" s="16">
        <f t="shared" si="75"/>
        <v>0</v>
      </c>
      <c r="BO34" s="16">
        <f t="shared" si="76"/>
        <v>0</v>
      </c>
      <c r="BP34" s="16">
        <f t="shared" si="77"/>
        <v>0</v>
      </c>
      <c r="BQ34" s="16">
        <f t="shared" si="78"/>
        <v>0</v>
      </c>
      <c r="BR34" s="16">
        <f t="shared" si="79"/>
        <v>0</v>
      </c>
      <c r="BS34" s="16">
        <f t="shared" si="80"/>
        <v>0</v>
      </c>
      <c r="BT34" s="16">
        <f t="shared" si="81"/>
        <v>0</v>
      </c>
      <c r="BU34" s="16">
        <f t="shared" si="82"/>
        <v>8</v>
      </c>
      <c r="BV34" s="69" t="str">
        <f t="shared" si="83"/>
        <v/>
      </c>
      <c r="BW34" s="4">
        <f t="shared" si="84"/>
        <v>46597</v>
      </c>
      <c r="BX34" s="8"/>
      <c r="BY34" s="16">
        <f t="shared" si="85"/>
        <v>0</v>
      </c>
      <c r="BZ34" s="16">
        <f t="shared" si="86"/>
        <v>0</v>
      </c>
      <c r="CA34" s="16">
        <f t="shared" si="87"/>
        <v>0</v>
      </c>
      <c r="CB34" s="16">
        <f t="shared" si="88"/>
        <v>0</v>
      </c>
      <c r="CC34" s="16">
        <f t="shared" si="89"/>
        <v>0</v>
      </c>
      <c r="CD34" s="16">
        <f t="shared" si="90"/>
        <v>0</v>
      </c>
      <c r="CE34" s="16">
        <f t="shared" si="91"/>
        <v>0</v>
      </c>
      <c r="CF34" s="16">
        <f t="shared" si="92"/>
        <v>0</v>
      </c>
      <c r="CG34" s="16">
        <f t="shared" si="93"/>
        <v>8</v>
      </c>
      <c r="CH34" s="69" t="str">
        <f t="shared" si="94"/>
        <v/>
      </c>
      <c r="CI34" s="4">
        <f t="shared" si="95"/>
        <v>46628</v>
      </c>
      <c r="CJ34" s="8"/>
      <c r="CK34" s="16">
        <f t="shared" si="96"/>
        <v>0</v>
      </c>
      <c r="CL34" s="16">
        <f t="shared" si="97"/>
        <v>0</v>
      </c>
      <c r="CM34" s="16">
        <f t="shared" si="98"/>
        <v>0</v>
      </c>
      <c r="CN34" s="16">
        <f t="shared" si="99"/>
        <v>0</v>
      </c>
      <c r="CO34" s="16">
        <f t="shared" si="100"/>
        <v>0</v>
      </c>
      <c r="CP34" s="16">
        <f t="shared" si="101"/>
        <v>0</v>
      </c>
      <c r="CQ34" s="16">
        <f t="shared" si="102"/>
        <v>0</v>
      </c>
      <c r="CR34" s="16">
        <f t="shared" si="103"/>
        <v>0</v>
      </c>
      <c r="CS34" s="16">
        <f t="shared" si="104"/>
        <v>0</v>
      </c>
      <c r="CT34" s="69">
        <f t="shared" si="105"/>
        <v>39</v>
      </c>
      <c r="CU34" s="4">
        <f t="shared" si="106"/>
        <v>46659</v>
      </c>
      <c r="CV34" s="8"/>
      <c r="CW34" s="16">
        <f t="shared" si="107"/>
        <v>0</v>
      </c>
      <c r="CX34" s="16">
        <f t="shared" si="108"/>
        <v>0</v>
      </c>
      <c r="CY34" s="16">
        <f t="shared" si="109"/>
        <v>0</v>
      </c>
      <c r="CZ34" s="16">
        <f t="shared" si="110"/>
        <v>0</v>
      </c>
      <c r="DA34" s="16">
        <f t="shared" si="111"/>
        <v>0</v>
      </c>
      <c r="DB34" s="16">
        <f t="shared" si="112"/>
        <v>0</v>
      </c>
      <c r="DC34" s="16">
        <f t="shared" si="113"/>
        <v>0</v>
      </c>
      <c r="DD34" s="16">
        <f t="shared" si="114"/>
        <v>0</v>
      </c>
      <c r="DE34" s="16">
        <f t="shared" si="115"/>
        <v>8</v>
      </c>
      <c r="DF34" s="69" t="str">
        <f t="shared" si="116"/>
        <v/>
      </c>
      <c r="DG34" s="4">
        <f t="shared" si="117"/>
        <v>46689</v>
      </c>
      <c r="DH34" s="8"/>
      <c r="DI34" s="16">
        <f t="shared" si="118"/>
        <v>0</v>
      </c>
      <c r="DJ34" s="16">
        <f t="shared" si="119"/>
        <v>0</v>
      </c>
      <c r="DK34" s="16">
        <f t="shared" si="120"/>
        <v>0</v>
      </c>
      <c r="DL34" s="16">
        <f t="shared" si="121"/>
        <v>0</v>
      </c>
      <c r="DM34" s="16">
        <f t="shared" si="122"/>
        <v>0</v>
      </c>
      <c r="DN34" s="16">
        <f t="shared" si="123"/>
        <v>0</v>
      </c>
      <c r="DO34" s="16">
        <f t="shared" si="124"/>
        <v>0</v>
      </c>
      <c r="DP34" s="16">
        <f t="shared" si="125"/>
        <v>0</v>
      </c>
      <c r="DQ34" s="16">
        <f t="shared" si="126"/>
        <v>4</v>
      </c>
      <c r="DR34" s="69" t="str">
        <f t="shared" si="127"/>
        <v/>
      </c>
      <c r="DS34" s="4">
        <f t="shared" si="128"/>
        <v>46720</v>
      </c>
      <c r="DT34" s="8"/>
      <c r="DU34" s="16">
        <f t="shared" si="129"/>
        <v>0</v>
      </c>
      <c r="DV34" s="16">
        <f t="shared" si="130"/>
        <v>0</v>
      </c>
      <c r="DW34" s="16">
        <f t="shared" si="131"/>
        <v>0</v>
      </c>
      <c r="DX34" s="16">
        <f t="shared" si="132"/>
        <v>0</v>
      </c>
      <c r="DY34" s="16">
        <f t="shared" si="133"/>
        <v>0</v>
      </c>
      <c r="DZ34" s="16">
        <f t="shared" si="134"/>
        <v>0</v>
      </c>
      <c r="EA34" s="16">
        <f t="shared" si="135"/>
        <v>0</v>
      </c>
      <c r="EB34" s="16">
        <f t="shared" si="136"/>
        <v>0</v>
      </c>
      <c r="EC34" s="16">
        <f t="shared" si="137"/>
        <v>7</v>
      </c>
      <c r="ED34" s="69">
        <f t="shared" si="138"/>
        <v>52</v>
      </c>
      <c r="EE34" s="4">
        <f t="shared" si="139"/>
        <v>46750</v>
      </c>
      <c r="EF34" s="8"/>
      <c r="EG34" s="16">
        <f t="shared" si="140"/>
        <v>0</v>
      </c>
      <c r="EH34" s="16">
        <f t="shared" si="141"/>
        <v>0</v>
      </c>
      <c r="EI34" s="16">
        <f t="shared" si="142"/>
        <v>0</v>
      </c>
      <c r="EJ34" s="16">
        <f t="shared" si="143"/>
        <v>0</v>
      </c>
      <c r="EK34" s="16">
        <f t="shared" si="144"/>
        <v>0</v>
      </c>
      <c r="EL34" s="16">
        <f t="shared" si="145"/>
        <v>0</v>
      </c>
      <c r="EM34" s="16">
        <f t="shared" si="146"/>
        <v>0</v>
      </c>
      <c r="EN34" s="16">
        <f t="shared" si="147"/>
        <v>0</v>
      </c>
      <c r="EO34" s="16">
        <f t="shared" si="148"/>
        <v>8</v>
      </c>
      <c r="EP34" s="55"/>
    </row>
    <row r="35" spans="1:146" ht="21" customHeight="1" x14ac:dyDescent="0.2">
      <c r="A35" s="55"/>
      <c r="B35" s="69" t="str">
        <f t="shared" si="25"/>
        <v/>
      </c>
      <c r="C35" s="4">
        <f t="shared" si="26"/>
        <v>46417</v>
      </c>
      <c r="D35" s="66"/>
      <c r="E35" s="2">
        <f t="shared" si="149"/>
        <v>0</v>
      </c>
      <c r="F35" s="2">
        <f t="shared" si="150"/>
        <v>0</v>
      </c>
      <c r="G35" s="2">
        <f t="shared" si="151"/>
        <v>0</v>
      </c>
      <c r="H35" s="16">
        <f t="shared" si="27"/>
        <v>0</v>
      </c>
      <c r="I35" s="16">
        <f t="shared" si="28"/>
        <v>0</v>
      </c>
      <c r="J35" s="16">
        <f t="shared" si="29"/>
        <v>0</v>
      </c>
      <c r="K35" s="16">
        <f t="shared" si="30"/>
        <v>0</v>
      </c>
      <c r="L35" s="16">
        <f t="shared" si="31"/>
        <v>0</v>
      </c>
      <c r="M35" s="16">
        <f t="shared" si="32"/>
        <v>0</v>
      </c>
      <c r="N35" s="69" t="str">
        <f t="shared" si="33"/>
        <v/>
      </c>
      <c r="O35" s="4"/>
      <c r="P35" s="8"/>
      <c r="Q35" s="16">
        <f t="shared" si="35"/>
        <v>0</v>
      </c>
      <c r="R35" s="16">
        <f t="shared" si="36"/>
        <v>0</v>
      </c>
      <c r="S35" s="16">
        <f t="shared" si="37"/>
        <v>0</v>
      </c>
      <c r="T35" s="16">
        <f t="shared" si="1"/>
        <v>0</v>
      </c>
      <c r="U35" s="16">
        <f t="shared" si="2"/>
        <v>0</v>
      </c>
      <c r="V35" s="16">
        <f t="shared" si="3"/>
        <v>0</v>
      </c>
      <c r="W35" s="16">
        <f t="shared" si="4"/>
        <v>0</v>
      </c>
      <c r="X35" s="16">
        <f t="shared" si="38"/>
        <v>0</v>
      </c>
      <c r="Y35" s="16">
        <f t="shared" si="39"/>
        <v>0</v>
      </c>
      <c r="Z35" s="69" t="str">
        <f t="shared" si="40"/>
        <v/>
      </c>
      <c r="AA35" s="4">
        <f t="shared" si="41"/>
        <v>46476</v>
      </c>
      <c r="AB35" s="8"/>
      <c r="AC35" s="16">
        <f t="shared" si="42"/>
        <v>0</v>
      </c>
      <c r="AD35" s="16">
        <f t="shared" si="43"/>
        <v>0</v>
      </c>
      <c r="AE35" s="16">
        <f t="shared" si="44"/>
        <v>0</v>
      </c>
      <c r="AF35" s="16">
        <f t="shared" si="45"/>
        <v>0</v>
      </c>
      <c r="AG35" s="16">
        <f t="shared" si="46"/>
        <v>0</v>
      </c>
      <c r="AH35" s="16">
        <f t="shared" si="47"/>
        <v>0</v>
      </c>
      <c r="AI35" s="16">
        <f t="shared" si="48"/>
        <v>0</v>
      </c>
      <c r="AJ35" s="16">
        <f t="shared" si="49"/>
        <v>0</v>
      </c>
      <c r="AK35" s="16">
        <f t="shared" si="50"/>
        <v>8</v>
      </c>
      <c r="AL35" s="69" t="str">
        <f t="shared" si="51"/>
        <v/>
      </c>
      <c r="AM35" s="4">
        <f t="shared" si="52"/>
        <v>46507</v>
      </c>
      <c r="AN35" s="8"/>
      <c r="AO35" s="16">
        <f t="shared" si="53"/>
        <v>0</v>
      </c>
      <c r="AP35" s="16">
        <f t="shared" si="54"/>
        <v>0</v>
      </c>
      <c r="AQ35" s="16">
        <f t="shared" si="55"/>
        <v>0</v>
      </c>
      <c r="AR35" s="16">
        <f t="shared" si="56"/>
        <v>0</v>
      </c>
      <c r="AS35" s="16">
        <f t="shared" si="57"/>
        <v>0</v>
      </c>
      <c r="AT35" s="16">
        <f t="shared" si="58"/>
        <v>0</v>
      </c>
      <c r="AU35" s="16">
        <f t="shared" si="59"/>
        <v>0</v>
      </c>
      <c r="AV35" s="16">
        <f t="shared" si="60"/>
        <v>0</v>
      </c>
      <c r="AW35" s="16">
        <f t="shared" si="9"/>
        <v>4</v>
      </c>
      <c r="AX35" s="69" t="str">
        <f t="shared" si="61"/>
        <v/>
      </c>
      <c r="AY35" s="4">
        <f t="shared" si="62"/>
        <v>46537</v>
      </c>
      <c r="AZ35" s="8"/>
      <c r="BA35" s="16">
        <f t="shared" si="63"/>
        <v>0</v>
      </c>
      <c r="BB35" s="16">
        <f t="shared" si="64"/>
        <v>0</v>
      </c>
      <c r="BC35" s="16">
        <f t="shared" si="65"/>
        <v>0</v>
      </c>
      <c r="BD35" s="16">
        <f t="shared" si="66"/>
        <v>0</v>
      </c>
      <c r="BE35" s="16">
        <f t="shared" si="67"/>
        <v>0</v>
      </c>
      <c r="BF35" s="16">
        <f t="shared" si="68"/>
        <v>0</v>
      </c>
      <c r="BG35" s="16">
        <f t="shared" si="69"/>
        <v>0</v>
      </c>
      <c r="BH35" s="16">
        <f t="shared" si="70"/>
        <v>0</v>
      </c>
      <c r="BI35" s="16">
        <f t="shared" si="71"/>
        <v>0</v>
      </c>
      <c r="BJ35" s="69">
        <f t="shared" si="72"/>
        <v>26</v>
      </c>
      <c r="BK35" s="4">
        <f t="shared" si="73"/>
        <v>46568</v>
      </c>
      <c r="BL35" s="8"/>
      <c r="BM35" s="16">
        <f t="shared" si="74"/>
        <v>0</v>
      </c>
      <c r="BN35" s="16">
        <f t="shared" si="75"/>
        <v>0</v>
      </c>
      <c r="BO35" s="16">
        <f t="shared" si="76"/>
        <v>0</v>
      </c>
      <c r="BP35" s="16">
        <f t="shared" si="77"/>
        <v>0</v>
      </c>
      <c r="BQ35" s="16">
        <f t="shared" si="78"/>
        <v>0</v>
      </c>
      <c r="BR35" s="16">
        <f t="shared" si="79"/>
        <v>0</v>
      </c>
      <c r="BS35" s="16">
        <f t="shared" si="80"/>
        <v>0</v>
      </c>
      <c r="BT35" s="16">
        <f t="shared" si="81"/>
        <v>0</v>
      </c>
      <c r="BU35" s="16">
        <f t="shared" si="82"/>
        <v>8</v>
      </c>
      <c r="BV35" s="69" t="str">
        <f t="shared" si="83"/>
        <v/>
      </c>
      <c r="BW35" s="4">
        <f t="shared" si="84"/>
        <v>46598</v>
      </c>
      <c r="BX35" s="8"/>
      <c r="BY35" s="16">
        <f t="shared" si="85"/>
        <v>0</v>
      </c>
      <c r="BZ35" s="16">
        <f t="shared" si="86"/>
        <v>0</v>
      </c>
      <c r="CA35" s="16">
        <f t="shared" si="87"/>
        <v>0</v>
      </c>
      <c r="CB35" s="16">
        <f t="shared" si="88"/>
        <v>0</v>
      </c>
      <c r="CC35" s="16">
        <f t="shared" si="89"/>
        <v>0</v>
      </c>
      <c r="CD35" s="16">
        <f t="shared" si="90"/>
        <v>0</v>
      </c>
      <c r="CE35" s="16">
        <f t="shared" si="91"/>
        <v>0</v>
      </c>
      <c r="CF35" s="16">
        <f t="shared" si="92"/>
        <v>0</v>
      </c>
      <c r="CG35" s="16">
        <f t="shared" si="93"/>
        <v>4</v>
      </c>
      <c r="CH35" s="69" t="str">
        <f t="shared" si="94"/>
        <v/>
      </c>
      <c r="CI35" s="4">
        <f t="shared" si="95"/>
        <v>46629</v>
      </c>
      <c r="CJ35" s="8"/>
      <c r="CK35" s="16">
        <f t="shared" si="96"/>
        <v>0</v>
      </c>
      <c r="CL35" s="16">
        <f t="shared" si="97"/>
        <v>0</v>
      </c>
      <c r="CM35" s="16">
        <f t="shared" si="98"/>
        <v>0</v>
      </c>
      <c r="CN35" s="16">
        <f t="shared" si="99"/>
        <v>0</v>
      </c>
      <c r="CO35" s="16">
        <f t="shared" si="100"/>
        <v>0</v>
      </c>
      <c r="CP35" s="16">
        <f t="shared" si="101"/>
        <v>0</v>
      </c>
      <c r="CQ35" s="16">
        <f t="shared" si="102"/>
        <v>0</v>
      </c>
      <c r="CR35" s="16">
        <f t="shared" si="103"/>
        <v>0</v>
      </c>
      <c r="CS35" s="16">
        <f t="shared" si="104"/>
        <v>7</v>
      </c>
      <c r="CT35" s="69" t="str">
        <f t="shared" si="105"/>
        <v/>
      </c>
      <c r="CU35" s="4">
        <f t="shared" si="106"/>
        <v>46660</v>
      </c>
      <c r="CV35" s="8"/>
      <c r="CW35" s="16">
        <f t="shared" si="107"/>
        <v>0</v>
      </c>
      <c r="CX35" s="16">
        <f t="shared" si="108"/>
        <v>0</v>
      </c>
      <c r="CY35" s="16">
        <f t="shared" si="109"/>
        <v>0</v>
      </c>
      <c r="CZ35" s="16">
        <f t="shared" si="110"/>
        <v>0</v>
      </c>
      <c r="DA35" s="16">
        <f t="shared" si="111"/>
        <v>0</v>
      </c>
      <c r="DB35" s="16">
        <f t="shared" si="112"/>
        <v>0</v>
      </c>
      <c r="DC35" s="16">
        <f t="shared" si="113"/>
        <v>0</v>
      </c>
      <c r="DD35" s="16">
        <f t="shared" si="114"/>
        <v>0</v>
      </c>
      <c r="DE35" s="16">
        <f t="shared" si="115"/>
        <v>8</v>
      </c>
      <c r="DF35" s="69" t="str">
        <f t="shared" si="116"/>
        <v/>
      </c>
      <c r="DG35" s="4">
        <f t="shared" si="117"/>
        <v>46690</v>
      </c>
      <c r="DH35" s="8"/>
      <c r="DI35" s="16">
        <f t="shared" si="118"/>
        <v>0</v>
      </c>
      <c r="DJ35" s="16">
        <f t="shared" si="119"/>
        <v>0</v>
      </c>
      <c r="DK35" s="16">
        <f t="shared" si="120"/>
        <v>0</v>
      </c>
      <c r="DL35" s="16">
        <f t="shared" si="121"/>
        <v>0</v>
      </c>
      <c r="DM35" s="16">
        <f t="shared" si="122"/>
        <v>0</v>
      </c>
      <c r="DN35" s="16">
        <f t="shared" si="123"/>
        <v>0</v>
      </c>
      <c r="DO35" s="16">
        <f t="shared" si="124"/>
        <v>0</v>
      </c>
      <c r="DP35" s="16">
        <f t="shared" si="125"/>
        <v>0</v>
      </c>
      <c r="DQ35" s="16">
        <f t="shared" si="126"/>
        <v>0</v>
      </c>
      <c r="DR35" s="69" t="str">
        <f t="shared" si="127"/>
        <v/>
      </c>
      <c r="DS35" s="4">
        <f t="shared" si="128"/>
        <v>46721</v>
      </c>
      <c r="DT35" s="8"/>
      <c r="DU35" s="16">
        <f t="shared" si="129"/>
        <v>0</v>
      </c>
      <c r="DV35" s="16">
        <f t="shared" si="130"/>
        <v>0</v>
      </c>
      <c r="DW35" s="16">
        <f t="shared" si="131"/>
        <v>0</v>
      </c>
      <c r="DX35" s="16">
        <f t="shared" si="132"/>
        <v>0</v>
      </c>
      <c r="DY35" s="16">
        <f t="shared" si="133"/>
        <v>0</v>
      </c>
      <c r="DZ35" s="16">
        <f t="shared" si="134"/>
        <v>0</v>
      </c>
      <c r="EA35" s="16">
        <f t="shared" si="135"/>
        <v>0</v>
      </c>
      <c r="EB35" s="16">
        <f t="shared" si="136"/>
        <v>0</v>
      </c>
      <c r="EC35" s="16">
        <f t="shared" si="137"/>
        <v>8</v>
      </c>
      <c r="ED35" s="69" t="str">
        <f t="shared" si="138"/>
        <v/>
      </c>
      <c r="EE35" s="4">
        <f t="shared" si="139"/>
        <v>46751</v>
      </c>
      <c r="EF35" s="8"/>
      <c r="EG35" s="16">
        <f t="shared" si="140"/>
        <v>0</v>
      </c>
      <c r="EH35" s="16">
        <f t="shared" si="141"/>
        <v>0</v>
      </c>
      <c r="EI35" s="16">
        <f t="shared" si="142"/>
        <v>0</v>
      </c>
      <c r="EJ35" s="16">
        <f t="shared" si="143"/>
        <v>0</v>
      </c>
      <c r="EK35" s="16">
        <f t="shared" si="144"/>
        <v>0</v>
      </c>
      <c r="EL35" s="16">
        <f t="shared" si="145"/>
        <v>0</v>
      </c>
      <c r="EM35" s="16">
        <f t="shared" si="146"/>
        <v>0</v>
      </c>
      <c r="EN35" s="16">
        <f t="shared" si="147"/>
        <v>0</v>
      </c>
      <c r="EO35" s="16">
        <f t="shared" si="148"/>
        <v>8</v>
      </c>
      <c r="EP35" s="55"/>
    </row>
    <row r="36" spans="1:146" ht="21" customHeight="1" x14ac:dyDescent="0.2">
      <c r="A36" s="55"/>
      <c r="B36" s="65" t="str">
        <f t="shared" si="25"/>
        <v/>
      </c>
      <c r="C36" s="4">
        <f t="shared" si="26"/>
        <v>46418</v>
      </c>
      <c r="D36" s="66"/>
      <c r="E36" s="2">
        <f t="shared" si="149"/>
        <v>0</v>
      </c>
      <c r="F36" s="2">
        <f t="shared" si="150"/>
        <v>0</v>
      </c>
      <c r="G36" s="2">
        <f t="shared" si="151"/>
        <v>0</v>
      </c>
      <c r="H36" s="16">
        <f t="shared" si="27"/>
        <v>0</v>
      </c>
      <c r="I36" s="16">
        <f t="shared" si="28"/>
        <v>0</v>
      </c>
      <c r="J36" s="16">
        <f t="shared" si="29"/>
        <v>0</v>
      </c>
      <c r="K36" s="16">
        <f t="shared" si="30"/>
        <v>0</v>
      </c>
      <c r="L36" s="16">
        <f t="shared" si="31"/>
        <v>0</v>
      </c>
      <c r="M36" s="16">
        <f t="shared" si="32"/>
        <v>0</v>
      </c>
      <c r="N36" s="65" t="str">
        <f t="shared" si="33"/>
        <v/>
      </c>
      <c r="O36" s="4"/>
      <c r="P36" s="21"/>
      <c r="Q36" s="16">
        <f t="shared" si="35"/>
        <v>0</v>
      </c>
      <c r="R36" s="16">
        <f t="shared" si="36"/>
        <v>0</v>
      </c>
      <c r="S36" s="16">
        <f t="shared" si="37"/>
        <v>0</v>
      </c>
      <c r="T36" s="16">
        <f t="shared" si="1"/>
        <v>0</v>
      </c>
      <c r="U36" s="16">
        <f t="shared" si="2"/>
        <v>0</v>
      </c>
      <c r="V36" s="16">
        <f t="shared" si="3"/>
        <v>0</v>
      </c>
      <c r="W36" s="16">
        <f t="shared" si="4"/>
        <v>0</v>
      </c>
      <c r="X36" s="16">
        <f t="shared" si="38"/>
        <v>0</v>
      </c>
      <c r="Y36" s="16">
        <f t="shared" si="39"/>
        <v>0</v>
      </c>
      <c r="Z36" s="65">
        <f>IF(WEEKDAY(AA36,2)=3, _xlfn.ISOWEEKNUM(AA36),"")</f>
        <v>13</v>
      </c>
      <c r="AA36" s="4">
        <f t="shared" si="41"/>
        <v>46477</v>
      </c>
      <c r="AB36" s="8"/>
      <c r="AC36" s="16">
        <f t="shared" si="42"/>
        <v>0</v>
      </c>
      <c r="AD36" s="16">
        <f t="shared" si="43"/>
        <v>0</v>
      </c>
      <c r="AE36" s="16">
        <f t="shared" si="44"/>
        <v>0</v>
      </c>
      <c r="AF36" s="16">
        <f t="shared" si="45"/>
        <v>0</v>
      </c>
      <c r="AG36" s="16">
        <f t="shared" si="46"/>
        <v>0</v>
      </c>
      <c r="AH36" s="16">
        <f t="shared" si="47"/>
        <v>0</v>
      </c>
      <c r="AI36" s="16">
        <f t="shared" si="48"/>
        <v>0</v>
      </c>
      <c r="AJ36" s="16">
        <f t="shared" si="49"/>
        <v>0</v>
      </c>
      <c r="AK36" s="16">
        <f t="shared" si="50"/>
        <v>8</v>
      </c>
      <c r="AL36" s="65" t="str">
        <f t="shared" si="51"/>
        <v/>
      </c>
      <c r="AM36" s="4"/>
      <c r="AN36" s="8"/>
      <c r="AO36" s="16">
        <f t="shared" si="53"/>
        <v>0</v>
      </c>
      <c r="AP36" s="16">
        <f t="shared" si="54"/>
        <v>0</v>
      </c>
      <c r="AQ36" s="16">
        <f t="shared" si="55"/>
        <v>0</v>
      </c>
      <c r="AR36" s="16">
        <f t="shared" si="56"/>
        <v>0</v>
      </c>
      <c r="AS36" s="16">
        <f t="shared" si="57"/>
        <v>0</v>
      </c>
      <c r="AT36" s="16">
        <f t="shared" si="58"/>
        <v>0</v>
      </c>
      <c r="AU36" s="16">
        <f t="shared" si="59"/>
        <v>0</v>
      </c>
      <c r="AV36" s="16">
        <f t="shared" si="60"/>
        <v>0</v>
      </c>
      <c r="AW36" s="16">
        <f t="shared" si="9"/>
        <v>0</v>
      </c>
      <c r="AX36" s="65" t="str">
        <f t="shared" si="61"/>
        <v/>
      </c>
      <c r="AY36" s="4">
        <f t="shared" si="62"/>
        <v>46538</v>
      </c>
      <c r="AZ36" s="8"/>
      <c r="BA36" s="16">
        <f t="shared" si="63"/>
        <v>0</v>
      </c>
      <c r="BB36" s="16">
        <f t="shared" si="64"/>
        <v>0</v>
      </c>
      <c r="BC36" s="16">
        <f t="shared" si="65"/>
        <v>0</v>
      </c>
      <c r="BD36" s="16">
        <f t="shared" si="66"/>
        <v>0</v>
      </c>
      <c r="BE36" s="16">
        <f t="shared" si="67"/>
        <v>0</v>
      </c>
      <c r="BF36" s="16">
        <f t="shared" si="68"/>
        <v>0</v>
      </c>
      <c r="BG36" s="16">
        <f t="shared" si="69"/>
        <v>0</v>
      </c>
      <c r="BH36" s="16">
        <f t="shared" si="70"/>
        <v>0</v>
      </c>
      <c r="BI36" s="16">
        <f t="shared" si="71"/>
        <v>7</v>
      </c>
      <c r="BJ36" s="65" t="str">
        <f t="shared" si="72"/>
        <v/>
      </c>
      <c r="BK36" s="4"/>
      <c r="BL36" s="8"/>
      <c r="BM36" s="16">
        <f t="shared" si="74"/>
        <v>0</v>
      </c>
      <c r="BN36" s="16">
        <f t="shared" si="75"/>
        <v>0</v>
      </c>
      <c r="BO36" s="16">
        <f t="shared" si="76"/>
        <v>0</v>
      </c>
      <c r="BP36" s="16">
        <f t="shared" si="77"/>
        <v>0</v>
      </c>
      <c r="BQ36" s="16">
        <f t="shared" si="78"/>
        <v>0</v>
      </c>
      <c r="BR36" s="16">
        <f t="shared" si="79"/>
        <v>0</v>
      </c>
      <c r="BS36" s="16">
        <f t="shared" si="80"/>
        <v>0</v>
      </c>
      <c r="BT36" s="16">
        <f t="shared" si="81"/>
        <v>0</v>
      </c>
      <c r="BU36" s="16">
        <f t="shared" si="82"/>
        <v>0</v>
      </c>
      <c r="BV36" s="65" t="str">
        <f t="shared" si="83"/>
        <v/>
      </c>
      <c r="BW36" s="4">
        <f t="shared" si="84"/>
        <v>46599</v>
      </c>
      <c r="BX36" s="8"/>
      <c r="BY36" s="16">
        <f t="shared" si="85"/>
        <v>0</v>
      </c>
      <c r="BZ36" s="16">
        <f t="shared" si="86"/>
        <v>0</v>
      </c>
      <c r="CA36" s="16">
        <f t="shared" si="87"/>
        <v>0</v>
      </c>
      <c r="CB36" s="16">
        <f t="shared" si="88"/>
        <v>0</v>
      </c>
      <c r="CC36" s="16">
        <f t="shared" si="89"/>
        <v>0</v>
      </c>
      <c r="CD36" s="16">
        <f t="shared" si="90"/>
        <v>0</v>
      </c>
      <c r="CE36" s="16">
        <f t="shared" si="91"/>
        <v>0</v>
      </c>
      <c r="CF36" s="16">
        <f t="shared" si="92"/>
        <v>0</v>
      </c>
      <c r="CG36" s="16">
        <f t="shared" si="93"/>
        <v>0</v>
      </c>
      <c r="CH36" s="65" t="str">
        <f t="shared" si="94"/>
        <v/>
      </c>
      <c r="CI36" s="4">
        <f t="shared" si="95"/>
        <v>46630</v>
      </c>
      <c r="CJ36" s="8"/>
      <c r="CK36" s="16">
        <f t="shared" si="96"/>
        <v>0</v>
      </c>
      <c r="CL36" s="16">
        <f t="shared" si="97"/>
        <v>0</v>
      </c>
      <c r="CM36" s="16">
        <f t="shared" si="98"/>
        <v>0</v>
      </c>
      <c r="CN36" s="16">
        <f t="shared" si="99"/>
        <v>0</v>
      </c>
      <c r="CO36" s="16">
        <f t="shared" si="100"/>
        <v>0</v>
      </c>
      <c r="CP36" s="16">
        <f t="shared" si="101"/>
        <v>0</v>
      </c>
      <c r="CQ36" s="16">
        <f t="shared" si="102"/>
        <v>0</v>
      </c>
      <c r="CR36" s="16">
        <f t="shared" si="103"/>
        <v>0</v>
      </c>
      <c r="CS36" s="16">
        <f t="shared" si="104"/>
        <v>8</v>
      </c>
      <c r="CT36" s="65" t="str">
        <f t="shared" si="105"/>
        <v/>
      </c>
      <c r="CU36" s="4"/>
      <c r="CV36" s="8"/>
      <c r="CW36" s="16">
        <f t="shared" si="107"/>
        <v>0</v>
      </c>
      <c r="CX36" s="16">
        <f t="shared" si="108"/>
        <v>0</v>
      </c>
      <c r="CY36" s="16">
        <f t="shared" si="109"/>
        <v>0</v>
      </c>
      <c r="CZ36" s="16">
        <f t="shared" si="110"/>
        <v>0</v>
      </c>
      <c r="DA36" s="16">
        <f t="shared" si="111"/>
        <v>0</v>
      </c>
      <c r="DB36" s="16">
        <f t="shared" si="112"/>
        <v>0</v>
      </c>
      <c r="DC36" s="16">
        <f t="shared" si="113"/>
        <v>0</v>
      </c>
      <c r="DD36" s="16">
        <f t="shared" si="114"/>
        <v>0</v>
      </c>
      <c r="DE36" s="16">
        <f t="shared" ref="DE36" si="160">IF(WEEKDAY(CU36,2)&gt;5,0,IF(WEEKDAY(CU36,2)=5,$D$53,IF(WEEKDAY(CU36,2)=4,$D$52,IF(WEEKDAY(CU36,2)=3,$D$48,IF(WEEKDAY(CU36,2)=2,$D$47,IF(WEEKDAY(CU36,2)=1,$D$46,"PB"))))))</f>
        <v>0</v>
      </c>
      <c r="DF36" s="65" t="str">
        <f t="shared" si="116"/>
        <v/>
      </c>
      <c r="DG36" s="4">
        <f t="shared" si="117"/>
        <v>46691</v>
      </c>
      <c r="DH36" s="8"/>
      <c r="DI36" s="16">
        <f t="shared" si="118"/>
        <v>0</v>
      </c>
      <c r="DJ36" s="16">
        <f t="shared" si="119"/>
        <v>0</v>
      </c>
      <c r="DK36" s="16">
        <f t="shared" si="120"/>
        <v>0</v>
      </c>
      <c r="DL36" s="16">
        <f t="shared" si="121"/>
        <v>0</v>
      </c>
      <c r="DM36" s="16">
        <f t="shared" si="122"/>
        <v>0</v>
      </c>
      <c r="DN36" s="16">
        <f t="shared" si="123"/>
        <v>0</v>
      </c>
      <c r="DO36" s="16">
        <f t="shared" si="124"/>
        <v>0</v>
      </c>
      <c r="DP36" s="16">
        <f t="shared" si="125"/>
        <v>0</v>
      </c>
      <c r="DQ36" s="16">
        <f t="shared" si="126"/>
        <v>0</v>
      </c>
      <c r="DR36" s="65" t="str">
        <f t="shared" si="127"/>
        <v/>
      </c>
      <c r="DS36" s="4"/>
      <c r="DT36" s="8"/>
      <c r="DU36" s="16">
        <f t="shared" si="129"/>
        <v>0</v>
      </c>
      <c r="DV36" s="16">
        <f t="shared" si="130"/>
        <v>0</v>
      </c>
      <c r="DW36" s="16">
        <f t="shared" si="131"/>
        <v>0</v>
      </c>
      <c r="DX36" s="16">
        <f t="shared" si="132"/>
        <v>0</v>
      </c>
      <c r="DY36" s="16">
        <f t="shared" si="133"/>
        <v>0</v>
      </c>
      <c r="DZ36" s="16">
        <f t="shared" si="134"/>
        <v>0</v>
      </c>
      <c r="EA36" s="16">
        <f t="shared" si="135"/>
        <v>0</v>
      </c>
      <c r="EB36" s="16">
        <f t="shared" si="136"/>
        <v>0</v>
      </c>
      <c r="EC36" s="16">
        <f t="shared" si="137"/>
        <v>0</v>
      </c>
      <c r="ED36" s="65" t="str">
        <f t="shared" si="138"/>
        <v/>
      </c>
      <c r="EE36" s="4">
        <f t="shared" si="139"/>
        <v>46752</v>
      </c>
      <c r="EF36" s="8"/>
      <c r="EG36" s="16">
        <f t="shared" si="140"/>
        <v>0</v>
      </c>
      <c r="EH36" s="16">
        <f t="shared" si="141"/>
        <v>0</v>
      </c>
      <c r="EI36" s="16">
        <f t="shared" si="142"/>
        <v>0</v>
      </c>
      <c r="EJ36" s="16">
        <f t="shared" si="143"/>
        <v>0</v>
      </c>
      <c r="EK36" s="16">
        <f t="shared" si="144"/>
        <v>0</v>
      </c>
      <c r="EL36" s="16">
        <f t="shared" si="145"/>
        <v>0</v>
      </c>
      <c r="EM36" s="16">
        <f t="shared" si="146"/>
        <v>0</v>
      </c>
      <c r="EN36" s="16">
        <f t="shared" si="147"/>
        <v>0</v>
      </c>
      <c r="EO36" s="16">
        <f t="shared" ref="EO36" si="161">IF(WEEKDAY(EE36,2)&gt;5,0,IF(WEEKDAY(EE36,2)=5,$D$53,IF(WEEKDAY(EE36,2)=4,$D$52,IF(WEEKDAY(EE36,2)=3,$D$48,IF(WEEKDAY(EE36,2)=2,$D$47,IF(WEEKDAY(EE36,2)=1,$D$46,"PB"))))))</f>
        <v>4</v>
      </c>
      <c r="EP36" s="55"/>
    </row>
    <row r="37" spans="1:146" ht="21" customHeight="1" x14ac:dyDescent="0.2">
      <c r="A37" s="47" t="s">
        <v>15</v>
      </c>
      <c r="B37" s="65"/>
      <c r="C37" s="67">
        <f t="shared" ref="C37:C43" si="162">L37/7</f>
        <v>0</v>
      </c>
      <c r="D37" s="49">
        <f t="shared" ref="D37:I37" si="163">SUM(D6:D36)</f>
        <v>0</v>
      </c>
      <c r="E37" s="49">
        <f t="shared" si="163"/>
        <v>0</v>
      </c>
      <c r="F37" s="49">
        <f t="shared" si="163"/>
        <v>0</v>
      </c>
      <c r="G37" s="49">
        <f t="shared" si="163"/>
        <v>0</v>
      </c>
      <c r="H37" s="49">
        <f t="shared" si="163"/>
        <v>0</v>
      </c>
      <c r="I37" s="49">
        <f t="shared" si="163"/>
        <v>0</v>
      </c>
      <c r="J37" s="49">
        <f>SUM(J6:J36)</f>
        <v>0</v>
      </c>
      <c r="K37" s="49">
        <f>SUM(K6:K36)</f>
        <v>0</v>
      </c>
      <c r="L37" s="50">
        <f>L38+L39+L43+L40+L41+L42</f>
        <v>0</v>
      </c>
      <c r="M37" s="47"/>
      <c r="N37" s="47"/>
      <c r="O37" s="48">
        <f t="shared" ref="O37:O43" si="164">X37/7</f>
        <v>0</v>
      </c>
      <c r="P37" s="47"/>
      <c r="Q37" s="49">
        <f t="shared" ref="Q37:V37" si="165">SUM(Q6:Q36)</f>
        <v>0</v>
      </c>
      <c r="R37" s="49">
        <f t="shared" si="165"/>
        <v>0</v>
      </c>
      <c r="S37" s="49">
        <f t="shared" si="165"/>
        <v>0</v>
      </c>
      <c r="T37" s="49">
        <f t="shared" si="165"/>
        <v>0</v>
      </c>
      <c r="U37" s="49">
        <f t="shared" si="165"/>
        <v>0</v>
      </c>
      <c r="V37" s="49">
        <f t="shared" si="165"/>
        <v>0</v>
      </c>
      <c r="W37" s="49">
        <f>SUM(W6:W36)</f>
        <v>0</v>
      </c>
      <c r="X37" s="50">
        <f>X38+X39+X43+X40+X41+X42</f>
        <v>0</v>
      </c>
      <c r="Y37" s="47"/>
      <c r="Z37" s="47"/>
      <c r="AA37" s="48">
        <f t="shared" ref="AA37:AA43" si="166">AJ37/7</f>
        <v>0</v>
      </c>
      <c r="AB37" s="47"/>
      <c r="AC37" s="49">
        <f t="shared" ref="AC37:AH37" si="167">SUM(AC6:AC36)</f>
        <v>0</v>
      </c>
      <c r="AD37" s="49">
        <f t="shared" si="167"/>
        <v>0</v>
      </c>
      <c r="AE37" s="49">
        <f t="shared" si="167"/>
        <v>0</v>
      </c>
      <c r="AF37" s="49">
        <f t="shared" si="167"/>
        <v>0</v>
      </c>
      <c r="AG37" s="49">
        <f t="shared" si="167"/>
        <v>0</v>
      </c>
      <c r="AH37" s="49">
        <f t="shared" si="167"/>
        <v>0</v>
      </c>
      <c r="AI37" s="49">
        <f>SUM(AI6:AI36)</f>
        <v>0</v>
      </c>
      <c r="AJ37" s="50">
        <f>AJ38+AJ39+AJ43+AJ40+AJ41+AJ42</f>
        <v>0</v>
      </c>
      <c r="AK37" s="47"/>
      <c r="AL37" s="47"/>
      <c r="AM37" s="48">
        <f t="shared" ref="AM37:AM43" si="168">AV37/7</f>
        <v>0</v>
      </c>
      <c r="AN37" s="47"/>
      <c r="AO37" s="49">
        <f t="shared" ref="AO37:AT37" si="169">SUM(AO6:AO36)</f>
        <v>0</v>
      </c>
      <c r="AP37" s="49">
        <f t="shared" si="169"/>
        <v>0</v>
      </c>
      <c r="AQ37" s="49">
        <f t="shared" si="169"/>
        <v>0</v>
      </c>
      <c r="AR37" s="49">
        <f t="shared" si="169"/>
        <v>0</v>
      </c>
      <c r="AS37" s="49">
        <f t="shared" si="169"/>
        <v>0</v>
      </c>
      <c r="AT37" s="49">
        <f t="shared" si="169"/>
        <v>0</v>
      </c>
      <c r="AU37" s="49">
        <f>SUM(AU6:AU36)</f>
        <v>0</v>
      </c>
      <c r="AV37" s="50">
        <f>AV38+AV39+AV43+AV40+AV41+AV42</f>
        <v>0</v>
      </c>
      <c r="AW37" s="47"/>
      <c r="AX37" s="47"/>
      <c r="AY37" s="48">
        <f t="shared" ref="AY37:AY43" si="170">BH37/7</f>
        <v>0</v>
      </c>
      <c r="AZ37" s="47"/>
      <c r="BA37" s="49">
        <f t="shared" ref="BA37:BF37" si="171">SUM(BA6:BA36)</f>
        <v>0</v>
      </c>
      <c r="BB37" s="49">
        <f t="shared" si="171"/>
        <v>0</v>
      </c>
      <c r="BC37" s="49">
        <f t="shared" si="171"/>
        <v>0</v>
      </c>
      <c r="BD37" s="49">
        <f t="shared" si="171"/>
        <v>0</v>
      </c>
      <c r="BE37" s="49">
        <f t="shared" si="171"/>
        <v>0</v>
      </c>
      <c r="BF37" s="49">
        <f t="shared" si="171"/>
        <v>0</v>
      </c>
      <c r="BG37" s="49">
        <f>SUM(BG6:BG36)</f>
        <v>0</v>
      </c>
      <c r="BH37" s="50">
        <f>BH38+BH39+BH43+BH40+BH41+BH42</f>
        <v>0</v>
      </c>
      <c r="BI37" s="47"/>
      <c r="BJ37" s="47"/>
      <c r="BK37" s="48">
        <f t="shared" ref="BK37:BK43" si="172">BT37/7</f>
        <v>0</v>
      </c>
      <c r="BL37" s="47"/>
      <c r="BM37" s="49">
        <f t="shared" ref="BM37:BR37" si="173">SUM(BM6:BM36)</f>
        <v>0</v>
      </c>
      <c r="BN37" s="49">
        <f t="shared" si="173"/>
        <v>0</v>
      </c>
      <c r="BO37" s="49">
        <f t="shared" si="173"/>
        <v>0</v>
      </c>
      <c r="BP37" s="49">
        <f t="shared" si="173"/>
        <v>0</v>
      </c>
      <c r="BQ37" s="49">
        <f t="shared" si="173"/>
        <v>0</v>
      </c>
      <c r="BR37" s="49">
        <f t="shared" si="173"/>
        <v>0</v>
      </c>
      <c r="BS37" s="49">
        <f>SUM(BS6:BS36)</f>
        <v>0</v>
      </c>
      <c r="BT37" s="50">
        <f>BT38+BT39+BT43+BT40+BT41+BT42</f>
        <v>0</v>
      </c>
      <c r="BU37" s="47"/>
      <c r="BV37" s="47"/>
      <c r="BW37" s="48">
        <f t="shared" ref="BW37:BW43" si="174">CF37/7</f>
        <v>0</v>
      </c>
      <c r="BX37" s="47"/>
      <c r="BY37" s="49">
        <f t="shared" ref="BY37:CD37" si="175">SUM(BY6:BY36)</f>
        <v>0</v>
      </c>
      <c r="BZ37" s="49">
        <f t="shared" si="175"/>
        <v>0</v>
      </c>
      <c r="CA37" s="49">
        <f t="shared" si="175"/>
        <v>0</v>
      </c>
      <c r="CB37" s="49">
        <f t="shared" si="175"/>
        <v>0</v>
      </c>
      <c r="CC37" s="49">
        <f t="shared" si="175"/>
        <v>0</v>
      </c>
      <c r="CD37" s="49">
        <f t="shared" si="175"/>
        <v>0</v>
      </c>
      <c r="CE37" s="49">
        <f>SUM(CE6:CE36)</f>
        <v>0</v>
      </c>
      <c r="CF37" s="50">
        <f>CF38+CF39+CF43+CF40+CF41+CF42</f>
        <v>0</v>
      </c>
      <c r="CG37" s="47"/>
      <c r="CH37" s="47"/>
      <c r="CI37" s="48">
        <f t="shared" ref="CI37:CI43" si="176">CR37/7</f>
        <v>0</v>
      </c>
      <c r="CJ37" s="47"/>
      <c r="CK37" s="49">
        <f t="shared" ref="CK37:CP37" si="177">SUM(CK6:CK36)</f>
        <v>0</v>
      </c>
      <c r="CL37" s="49">
        <f t="shared" si="177"/>
        <v>0</v>
      </c>
      <c r="CM37" s="49">
        <f t="shared" si="177"/>
        <v>0</v>
      </c>
      <c r="CN37" s="49">
        <f t="shared" si="177"/>
        <v>0</v>
      </c>
      <c r="CO37" s="49">
        <f t="shared" si="177"/>
        <v>0</v>
      </c>
      <c r="CP37" s="49">
        <f t="shared" si="177"/>
        <v>0</v>
      </c>
      <c r="CQ37" s="49">
        <f>SUM(CQ6:CQ36)</f>
        <v>0</v>
      </c>
      <c r="CR37" s="50">
        <f>CR38+CR39+CR43+CR40+CR41+CR42</f>
        <v>0</v>
      </c>
      <c r="CS37" s="47"/>
      <c r="CT37" s="47"/>
      <c r="CU37" s="48">
        <f t="shared" ref="CU37:CU43" si="178">DD37/7</f>
        <v>0</v>
      </c>
      <c r="CV37" s="47"/>
      <c r="CW37" s="49">
        <f t="shared" ref="CW37:DB37" si="179">SUM(CW6:CW36)</f>
        <v>0</v>
      </c>
      <c r="CX37" s="49">
        <f t="shared" si="179"/>
        <v>0</v>
      </c>
      <c r="CY37" s="49">
        <f t="shared" si="179"/>
        <v>0</v>
      </c>
      <c r="CZ37" s="49">
        <f t="shared" si="179"/>
        <v>0</v>
      </c>
      <c r="DA37" s="49">
        <f t="shared" si="179"/>
        <v>0</v>
      </c>
      <c r="DB37" s="49">
        <f t="shared" si="179"/>
        <v>0</v>
      </c>
      <c r="DC37" s="49">
        <f>SUM(DC6:DC36)</f>
        <v>0</v>
      </c>
      <c r="DD37" s="50">
        <f>DD38+DD39+DD43+DD40+DD41+DD42</f>
        <v>0</v>
      </c>
      <c r="DE37" s="47"/>
      <c r="DF37" s="47"/>
      <c r="DG37" s="48">
        <f t="shared" ref="DG37:DG43" si="180">DP37/7</f>
        <v>0</v>
      </c>
      <c r="DH37" s="47"/>
      <c r="DI37" s="49">
        <f t="shared" ref="DI37:DN37" si="181">SUM(DI6:DI36)</f>
        <v>0</v>
      </c>
      <c r="DJ37" s="49">
        <f t="shared" si="181"/>
        <v>0</v>
      </c>
      <c r="DK37" s="49">
        <f t="shared" si="181"/>
        <v>0</v>
      </c>
      <c r="DL37" s="49">
        <f t="shared" si="181"/>
        <v>0</v>
      </c>
      <c r="DM37" s="49">
        <f t="shared" si="181"/>
        <v>0</v>
      </c>
      <c r="DN37" s="49">
        <f t="shared" si="181"/>
        <v>0</v>
      </c>
      <c r="DO37" s="49">
        <f>SUM(DO6:DO36)</f>
        <v>0</v>
      </c>
      <c r="DP37" s="50">
        <f>DP38+DP39+DP43+DP40+DP41+DP42</f>
        <v>0</v>
      </c>
      <c r="DQ37" s="47"/>
      <c r="DR37" s="47"/>
      <c r="DS37" s="48">
        <f t="shared" ref="DS37:DS43" si="182">EB37/7</f>
        <v>0</v>
      </c>
      <c r="DT37" s="47"/>
      <c r="DU37" s="49">
        <f t="shared" ref="DU37:DZ37" si="183">SUM(DU6:DU36)</f>
        <v>0</v>
      </c>
      <c r="DV37" s="49">
        <f t="shared" si="183"/>
        <v>0</v>
      </c>
      <c r="DW37" s="49">
        <f t="shared" si="183"/>
        <v>0</v>
      </c>
      <c r="DX37" s="49">
        <f t="shared" si="183"/>
        <v>0</v>
      </c>
      <c r="DY37" s="49">
        <f t="shared" si="183"/>
        <v>0</v>
      </c>
      <c r="DZ37" s="49">
        <f t="shared" si="183"/>
        <v>0</v>
      </c>
      <c r="EA37" s="49">
        <f>SUM(EA6:EA36)</f>
        <v>0</v>
      </c>
      <c r="EB37" s="50">
        <f>EB38+EB39+EB43+EB40+EB41+EB42</f>
        <v>0</v>
      </c>
      <c r="EC37" s="47"/>
      <c r="ED37" s="47"/>
      <c r="EE37" s="48">
        <f t="shared" ref="EE37:EE43" si="184">EN37/7</f>
        <v>0</v>
      </c>
      <c r="EF37" s="47"/>
      <c r="EG37" s="49">
        <f t="shared" ref="EG37:EL37" si="185">SUM(EG6:EG36)</f>
        <v>0</v>
      </c>
      <c r="EH37" s="49">
        <f t="shared" si="185"/>
        <v>0</v>
      </c>
      <c r="EI37" s="49">
        <f t="shared" si="185"/>
        <v>0</v>
      </c>
      <c r="EJ37" s="49">
        <f t="shared" si="185"/>
        <v>0</v>
      </c>
      <c r="EK37" s="49">
        <f t="shared" si="185"/>
        <v>0</v>
      </c>
      <c r="EL37" s="49">
        <f t="shared" si="185"/>
        <v>0</v>
      </c>
      <c r="EM37" s="49">
        <f>SUM(EM6:EM36)</f>
        <v>0</v>
      </c>
      <c r="EN37" s="50">
        <f>EN38+EN39+EN43+EN40+EN41+EN42</f>
        <v>0</v>
      </c>
      <c r="EP37" s="55"/>
    </row>
    <row r="38" spans="1:146" ht="21" customHeight="1" x14ac:dyDescent="0.2">
      <c r="A38" s="38" t="s">
        <v>16</v>
      </c>
      <c r="B38" s="38"/>
      <c r="C38" s="51">
        <f t="shared" si="162"/>
        <v>0</v>
      </c>
      <c r="D38" s="38"/>
      <c r="E38" s="44"/>
      <c r="F38" s="44"/>
      <c r="G38" s="44"/>
      <c r="H38" s="44"/>
      <c r="I38" s="44"/>
      <c r="J38" s="44"/>
      <c r="K38" s="44"/>
      <c r="L38" s="52">
        <f>H37</f>
        <v>0</v>
      </c>
      <c r="M38" s="38"/>
      <c r="N38" s="38"/>
      <c r="O38" s="51">
        <f t="shared" si="164"/>
        <v>0</v>
      </c>
      <c r="P38" s="38"/>
      <c r="Q38" s="44"/>
      <c r="R38" s="44"/>
      <c r="S38" s="44"/>
      <c r="T38" s="44"/>
      <c r="U38" s="44"/>
      <c r="V38" s="44"/>
      <c r="W38" s="44"/>
      <c r="X38" s="52">
        <f>T37</f>
        <v>0</v>
      </c>
      <c r="Y38" s="38"/>
      <c r="Z38" s="38"/>
      <c r="AA38" s="51">
        <f t="shared" si="166"/>
        <v>0</v>
      </c>
      <c r="AB38" s="38"/>
      <c r="AC38" s="44"/>
      <c r="AD38" s="44"/>
      <c r="AE38" s="44"/>
      <c r="AF38" s="44"/>
      <c r="AG38" s="44"/>
      <c r="AH38" s="44"/>
      <c r="AI38" s="44"/>
      <c r="AJ38" s="52">
        <f>AF37</f>
        <v>0</v>
      </c>
      <c r="AK38" s="38"/>
      <c r="AL38" s="38"/>
      <c r="AM38" s="51">
        <f t="shared" si="168"/>
        <v>0</v>
      </c>
      <c r="AN38" s="38"/>
      <c r="AO38" s="44"/>
      <c r="AP38" s="44"/>
      <c r="AQ38" s="44"/>
      <c r="AR38" s="44"/>
      <c r="AS38" s="44"/>
      <c r="AT38" s="44"/>
      <c r="AU38" s="44"/>
      <c r="AV38" s="52">
        <f>AR37</f>
        <v>0</v>
      </c>
      <c r="AW38" s="38"/>
      <c r="AX38" s="38"/>
      <c r="AY38" s="51">
        <f t="shared" si="170"/>
        <v>0</v>
      </c>
      <c r="AZ38" s="38"/>
      <c r="BA38" s="44"/>
      <c r="BB38" s="44"/>
      <c r="BC38" s="44"/>
      <c r="BD38" s="44"/>
      <c r="BE38" s="44"/>
      <c r="BF38" s="44"/>
      <c r="BG38" s="44"/>
      <c r="BH38" s="52">
        <f>BD37</f>
        <v>0</v>
      </c>
      <c r="BI38" s="38"/>
      <c r="BJ38" s="38"/>
      <c r="BK38" s="51">
        <f t="shared" si="172"/>
        <v>0</v>
      </c>
      <c r="BL38" s="38"/>
      <c r="BM38" s="44"/>
      <c r="BN38" s="44"/>
      <c r="BO38" s="44"/>
      <c r="BP38" s="44"/>
      <c r="BQ38" s="44"/>
      <c r="BR38" s="44"/>
      <c r="BS38" s="44"/>
      <c r="BT38" s="52">
        <f>BP37</f>
        <v>0</v>
      </c>
      <c r="BU38" s="38"/>
      <c r="BV38" s="38"/>
      <c r="BW38" s="51">
        <f t="shared" si="174"/>
        <v>0</v>
      </c>
      <c r="BX38" s="38"/>
      <c r="BY38" s="44"/>
      <c r="BZ38" s="44"/>
      <c r="CA38" s="44"/>
      <c r="CB38" s="44"/>
      <c r="CC38" s="44"/>
      <c r="CD38" s="44"/>
      <c r="CE38" s="44"/>
      <c r="CF38" s="52">
        <f>CB37</f>
        <v>0</v>
      </c>
      <c r="CG38" s="38"/>
      <c r="CH38" s="38"/>
      <c r="CI38" s="51">
        <f t="shared" si="176"/>
        <v>0</v>
      </c>
      <c r="CJ38" s="38"/>
      <c r="CK38" s="44"/>
      <c r="CL38" s="44"/>
      <c r="CM38" s="44"/>
      <c r="CN38" s="44"/>
      <c r="CO38" s="44"/>
      <c r="CP38" s="44"/>
      <c r="CQ38" s="44"/>
      <c r="CR38" s="52">
        <f>CN37</f>
        <v>0</v>
      </c>
      <c r="CS38" s="51"/>
      <c r="CT38" s="51"/>
      <c r="CU38" s="51">
        <f t="shared" si="178"/>
        <v>0</v>
      </c>
      <c r="CV38" s="38"/>
      <c r="CW38" s="44"/>
      <c r="CX38" s="44"/>
      <c r="CY38" s="44"/>
      <c r="CZ38" s="44"/>
      <c r="DA38" s="44"/>
      <c r="DB38" s="44"/>
      <c r="DC38" s="44"/>
      <c r="DD38" s="52">
        <f>CZ37</f>
        <v>0</v>
      </c>
      <c r="DE38" s="38"/>
      <c r="DF38" s="38"/>
      <c r="DG38" s="51">
        <f t="shared" si="180"/>
        <v>0</v>
      </c>
      <c r="DH38" s="38"/>
      <c r="DI38" s="44"/>
      <c r="DJ38" s="44"/>
      <c r="DK38" s="44"/>
      <c r="DL38" s="44"/>
      <c r="DM38" s="44"/>
      <c r="DN38" s="44"/>
      <c r="DO38" s="44"/>
      <c r="DP38" s="52">
        <f>DL37</f>
        <v>0</v>
      </c>
      <c r="DQ38" s="38"/>
      <c r="DR38" s="38"/>
      <c r="DS38" s="51">
        <f t="shared" si="182"/>
        <v>0</v>
      </c>
      <c r="DT38" s="38"/>
      <c r="DU38" s="44"/>
      <c r="DV38" s="44"/>
      <c r="DW38" s="44"/>
      <c r="DX38" s="44"/>
      <c r="DY38" s="44"/>
      <c r="DZ38" s="44"/>
      <c r="EA38" s="44"/>
      <c r="EB38" s="52">
        <f>DX37</f>
        <v>0</v>
      </c>
      <c r="EC38" s="38"/>
      <c r="ED38" s="38"/>
      <c r="EE38" s="51">
        <f t="shared" si="184"/>
        <v>0</v>
      </c>
      <c r="EF38" s="38"/>
      <c r="EG38" s="44"/>
      <c r="EH38" s="44"/>
      <c r="EI38" s="44"/>
      <c r="EJ38" s="44"/>
      <c r="EK38" s="44"/>
      <c r="EL38" s="44"/>
      <c r="EM38" s="44"/>
      <c r="EN38" s="52">
        <f>EJ37</f>
        <v>0</v>
      </c>
      <c r="EP38" s="55"/>
    </row>
    <row r="39" spans="1:146" ht="21" customHeight="1" x14ac:dyDescent="0.2">
      <c r="A39" s="39" t="s">
        <v>17</v>
      </c>
      <c r="B39" s="39"/>
      <c r="C39" s="53">
        <f t="shared" si="162"/>
        <v>0</v>
      </c>
      <c r="D39" s="39"/>
      <c r="E39" s="39"/>
      <c r="F39" s="39"/>
      <c r="G39" s="39"/>
      <c r="H39" s="39"/>
      <c r="I39" s="39"/>
      <c r="J39" s="39"/>
      <c r="K39" s="39"/>
      <c r="L39" s="54">
        <f>I37</f>
        <v>0</v>
      </c>
      <c r="M39" s="39"/>
      <c r="N39" s="39"/>
      <c r="O39" s="53">
        <f t="shared" si="164"/>
        <v>0</v>
      </c>
      <c r="P39" s="39"/>
      <c r="Q39" s="39"/>
      <c r="R39" s="39"/>
      <c r="S39" s="39"/>
      <c r="T39" s="39"/>
      <c r="U39" s="39"/>
      <c r="V39" s="39"/>
      <c r="W39" s="39"/>
      <c r="X39" s="54">
        <f>U37</f>
        <v>0</v>
      </c>
      <c r="Y39" s="39"/>
      <c r="Z39" s="39"/>
      <c r="AA39" s="53">
        <f t="shared" si="166"/>
        <v>0</v>
      </c>
      <c r="AB39" s="39"/>
      <c r="AC39" s="39"/>
      <c r="AD39" s="39"/>
      <c r="AE39" s="39"/>
      <c r="AF39" s="39"/>
      <c r="AG39" s="39"/>
      <c r="AH39" s="39"/>
      <c r="AI39" s="39"/>
      <c r="AJ39" s="54">
        <f>AG37</f>
        <v>0</v>
      </c>
      <c r="AK39" s="39"/>
      <c r="AL39" s="39"/>
      <c r="AM39" s="53">
        <f t="shared" si="168"/>
        <v>0</v>
      </c>
      <c r="AN39" s="39"/>
      <c r="AO39" s="39"/>
      <c r="AP39" s="39"/>
      <c r="AQ39" s="39"/>
      <c r="AR39" s="39"/>
      <c r="AS39" s="39"/>
      <c r="AT39" s="39"/>
      <c r="AU39" s="39"/>
      <c r="AV39" s="54">
        <f>AS37</f>
        <v>0</v>
      </c>
      <c r="AW39" s="39"/>
      <c r="AX39" s="39"/>
      <c r="AY39" s="53">
        <f t="shared" si="170"/>
        <v>0</v>
      </c>
      <c r="AZ39" s="39"/>
      <c r="BA39" s="39"/>
      <c r="BB39" s="39"/>
      <c r="BC39" s="39"/>
      <c r="BD39" s="39"/>
      <c r="BE39" s="39"/>
      <c r="BF39" s="39"/>
      <c r="BG39" s="39"/>
      <c r="BH39" s="54">
        <f>BE37</f>
        <v>0</v>
      </c>
      <c r="BI39" s="39"/>
      <c r="BJ39" s="39"/>
      <c r="BK39" s="53">
        <f t="shared" si="172"/>
        <v>0</v>
      </c>
      <c r="BL39" s="39"/>
      <c r="BM39" s="39"/>
      <c r="BN39" s="39"/>
      <c r="BO39" s="39"/>
      <c r="BP39" s="39"/>
      <c r="BQ39" s="39"/>
      <c r="BR39" s="39"/>
      <c r="BS39" s="39"/>
      <c r="BT39" s="54">
        <f>BQ37</f>
        <v>0</v>
      </c>
      <c r="BU39" s="39"/>
      <c r="BV39" s="39"/>
      <c r="BW39" s="53">
        <f t="shared" si="174"/>
        <v>0</v>
      </c>
      <c r="BX39" s="39"/>
      <c r="BY39" s="39"/>
      <c r="BZ39" s="39"/>
      <c r="CA39" s="39"/>
      <c r="CB39" s="39"/>
      <c r="CC39" s="39"/>
      <c r="CD39" s="39"/>
      <c r="CE39" s="39"/>
      <c r="CF39" s="54">
        <f>CC37</f>
        <v>0</v>
      </c>
      <c r="CG39" s="39"/>
      <c r="CH39" s="39"/>
      <c r="CI39" s="53">
        <f t="shared" si="176"/>
        <v>0</v>
      </c>
      <c r="CJ39" s="39"/>
      <c r="CK39" s="39"/>
      <c r="CL39" s="39"/>
      <c r="CM39" s="39"/>
      <c r="CN39" s="39"/>
      <c r="CO39" s="39"/>
      <c r="CP39" s="39"/>
      <c r="CQ39" s="39"/>
      <c r="CR39" s="54">
        <f>CO37</f>
        <v>0</v>
      </c>
      <c r="CS39" s="39"/>
      <c r="CT39" s="39"/>
      <c r="CU39" s="53">
        <f t="shared" si="178"/>
        <v>0</v>
      </c>
      <c r="CV39" s="39"/>
      <c r="CW39" s="39"/>
      <c r="CX39" s="39"/>
      <c r="CY39" s="39"/>
      <c r="CZ39" s="39"/>
      <c r="DA39" s="39"/>
      <c r="DB39" s="39"/>
      <c r="DC39" s="39"/>
      <c r="DD39" s="54">
        <f>DA37</f>
        <v>0</v>
      </c>
      <c r="DE39" s="39"/>
      <c r="DF39" s="39"/>
      <c r="DG39" s="53">
        <f t="shared" si="180"/>
        <v>0</v>
      </c>
      <c r="DH39" s="39"/>
      <c r="DI39" s="39"/>
      <c r="DJ39" s="39"/>
      <c r="DK39" s="39"/>
      <c r="DL39" s="39"/>
      <c r="DM39" s="39"/>
      <c r="DN39" s="39"/>
      <c r="DO39" s="39"/>
      <c r="DP39" s="54">
        <f>DM37</f>
        <v>0</v>
      </c>
      <c r="DQ39" s="39"/>
      <c r="DR39" s="39"/>
      <c r="DS39" s="53">
        <f t="shared" si="182"/>
        <v>0</v>
      </c>
      <c r="DT39" s="39"/>
      <c r="DU39" s="39"/>
      <c r="DV39" s="39"/>
      <c r="DW39" s="39"/>
      <c r="DX39" s="39"/>
      <c r="DY39" s="39"/>
      <c r="DZ39" s="39"/>
      <c r="EA39" s="39"/>
      <c r="EB39" s="54">
        <f>DY37</f>
        <v>0</v>
      </c>
      <c r="EC39" s="39"/>
      <c r="ED39" s="39"/>
      <c r="EE39" s="53">
        <f t="shared" si="184"/>
        <v>0</v>
      </c>
      <c r="EF39" s="39"/>
      <c r="EG39" s="39"/>
      <c r="EH39" s="39"/>
      <c r="EI39" s="39"/>
      <c r="EJ39" s="39"/>
      <c r="EK39" s="39"/>
      <c r="EL39" s="39"/>
      <c r="EM39" s="39"/>
      <c r="EN39" s="54">
        <f>EK37</f>
        <v>0</v>
      </c>
      <c r="EP39" s="55"/>
    </row>
    <row r="40" spans="1:146" ht="21" customHeight="1" x14ac:dyDescent="0.2">
      <c r="A40" s="186" t="s">
        <v>44</v>
      </c>
      <c r="B40" s="188"/>
      <c r="C40" s="100">
        <f t="shared" si="162"/>
        <v>0</v>
      </c>
      <c r="D40" s="101"/>
      <c r="E40" s="101"/>
      <c r="F40" s="101"/>
      <c r="G40" s="101"/>
      <c r="H40" s="101"/>
      <c r="I40" s="101"/>
      <c r="J40" s="101"/>
      <c r="K40" s="101"/>
      <c r="L40" s="102">
        <f>F37</f>
        <v>0</v>
      </c>
      <c r="M40" s="101"/>
      <c r="N40" s="101"/>
      <c r="O40" s="100">
        <f t="shared" si="164"/>
        <v>0</v>
      </c>
      <c r="P40" s="101"/>
      <c r="Q40" s="101"/>
      <c r="R40" s="101"/>
      <c r="S40" s="101"/>
      <c r="T40" s="101"/>
      <c r="U40" s="101"/>
      <c r="V40" s="101"/>
      <c r="W40" s="101"/>
      <c r="X40" s="102">
        <f>R37</f>
        <v>0</v>
      </c>
      <c r="Y40" s="101"/>
      <c r="Z40" s="101"/>
      <c r="AA40" s="100">
        <f t="shared" si="166"/>
        <v>0</v>
      </c>
      <c r="AB40" s="101"/>
      <c r="AC40" s="101"/>
      <c r="AD40" s="101"/>
      <c r="AE40" s="101"/>
      <c r="AF40" s="101"/>
      <c r="AG40" s="101"/>
      <c r="AH40" s="101"/>
      <c r="AI40" s="101"/>
      <c r="AJ40" s="102">
        <f>AD37</f>
        <v>0</v>
      </c>
      <c r="AK40" s="101"/>
      <c r="AL40" s="101"/>
      <c r="AM40" s="100">
        <f t="shared" si="168"/>
        <v>0</v>
      </c>
      <c r="AN40" s="101"/>
      <c r="AO40" s="101"/>
      <c r="AP40" s="101"/>
      <c r="AQ40" s="101"/>
      <c r="AR40" s="101"/>
      <c r="AS40" s="101"/>
      <c r="AT40" s="101"/>
      <c r="AU40" s="101"/>
      <c r="AV40" s="102">
        <f>AP37</f>
        <v>0</v>
      </c>
      <c r="AW40" s="101"/>
      <c r="AX40" s="101"/>
      <c r="AY40" s="100">
        <f t="shared" si="170"/>
        <v>0</v>
      </c>
      <c r="AZ40" s="101"/>
      <c r="BA40" s="101"/>
      <c r="BB40" s="101"/>
      <c r="BC40" s="101"/>
      <c r="BD40" s="101"/>
      <c r="BE40" s="101"/>
      <c r="BF40" s="101"/>
      <c r="BG40" s="101"/>
      <c r="BH40" s="102">
        <f>BB37</f>
        <v>0</v>
      </c>
      <c r="BI40" s="101"/>
      <c r="BJ40" s="101"/>
      <c r="BK40" s="100">
        <f t="shared" si="172"/>
        <v>0</v>
      </c>
      <c r="BL40" s="101"/>
      <c r="BM40" s="101"/>
      <c r="BN40" s="101"/>
      <c r="BO40" s="101"/>
      <c r="BP40" s="101"/>
      <c r="BQ40" s="101"/>
      <c r="BR40" s="101"/>
      <c r="BS40" s="101"/>
      <c r="BT40" s="102">
        <f>BN37</f>
        <v>0</v>
      </c>
      <c r="BU40" s="101"/>
      <c r="BV40" s="101"/>
      <c r="BW40" s="100">
        <f t="shared" si="174"/>
        <v>0</v>
      </c>
      <c r="BX40" s="101"/>
      <c r="BY40" s="101"/>
      <c r="BZ40" s="101"/>
      <c r="CA40" s="101"/>
      <c r="CB40" s="101"/>
      <c r="CC40" s="101"/>
      <c r="CD40" s="101"/>
      <c r="CE40" s="101"/>
      <c r="CF40" s="102">
        <f>BZ37</f>
        <v>0</v>
      </c>
      <c r="CG40" s="101"/>
      <c r="CH40" s="101"/>
      <c r="CI40" s="100">
        <f t="shared" si="176"/>
        <v>0</v>
      </c>
      <c r="CJ40" s="101"/>
      <c r="CK40" s="101"/>
      <c r="CL40" s="101"/>
      <c r="CM40" s="101"/>
      <c r="CN40" s="101"/>
      <c r="CO40" s="101"/>
      <c r="CP40" s="101"/>
      <c r="CQ40" s="101"/>
      <c r="CR40" s="102">
        <f>CL37</f>
        <v>0</v>
      </c>
      <c r="CS40" s="101"/>
      <c r="CT40" s="101"/>
      <c r="CU40" s="100">
        <f t="shared" si="178"/>
        <v>0</v>
      </c>
      <c r="CV40" s="101"/>
      <c r="CW40" s="101"/>
      <c r="CX40" s="101"/>
      <c r="CY40" s="101"/>
      <c r="CZ40" s="101"/>
      <c r="DA40" s="101"/>
      <c r="DB40" s="101"/>
      <c r="DC40" s="101"/>
      <c r="DD40" s="102">
        <f>CX37</f>
        <v>0</v>
      </c>
      <c r="DE40" s="101"/>
      <c r="DF40" s="101"/>
      <c r="DG40" s="100">
        <f t="shared" si="180"/>
        <v>0</v>
      </c>
      <c r="DH40" s="101"/>
      <c r="DI40" s="101"/>
      <c r="DJ40" s="101"/>
      <c r="DK40" s="101"/>
      <c r="DL40" s="101"/>
      <c r="DM40" s="101"/>
      <c r="DN40" s="101"/>
      <c r="DO40" s="101"/>
      <c r="DP40" s="102">
        <f>DJ37</f>
        <v>0</v>
      </c>
      <c r="DQ40" s="101"/>
      <c r="DR40" s="101"/>
      <c r="DS40" s="100">
        <f t="shared" si="182"/>
        <v>0</v>
      </c>
      <c r="DT40" s="101"/>
      <c r="DU40" s="101"/>
      <c r="DV40" s="101"/>
      <c r="DW40" s="101"/>
      <c r="DX40" s="101"/>
      <c r="DY40" s="101"/>
      <c r="DZ40" s="101"/>
      <c r="EA40" s="101"/>
      <c r="EB40" s="102">
        <f>DV37</f>
        <v>0</v>
      </c>
      <c r="EC40" s="101"/>
      <c r="ED40" s="101"/>
      <c r="EE40" s="100">
        <f t="shared" si="184"/>
        <v>0</v>
      </c>
      <c r="EF40" s="101"/>
      <c r="EG40" s="101"/>
      <c r="EH40" s="101"/>
      <c r="EI40" s="101"/>
      <c r="EJ40" s="101"/>
      <c r="EK40" s="101"/>
      <c r="EL40" s="101"/>
      <c r="EM40" s="101"/>
      <c r="EN40" s="102">
        <f>EH37</f>
        <v>0</v>
      </c>
      <c r="EP40" s="55"/>
    </row>
    <row r="41" spans="1:146" ht="21" customHeight="1" x14ac:dyDescent="0.2">
      <c r="A41" s="180" t="s">
        <v>45</v>
      </c>
      <c r="B41" s="209"/>
      <c r="C41" s="96">
        <f t="shared" si="162"/>
        <v>0</v>
      </c>
      <c r="D41" s="97"/>
      <c r="E41" s="97"/>
      <c r="F41" s="97"/>
      <c r="G41" s="97"/>
      <c r="H41" s="97"/>
      <c r="I41" s="97"/>
      <c r="J41" s="97"/>
      <c r="K41" s="97"/>
      <c r="L41" s="98">
        <f>E37</f>
        <v>0</v>
      </c>
      <c r="M41" s="97"/>
      <c r="N41" s="97"/>
      <c r="O41" s="96">
        <f t="shared" si="164"/>
        <v>0</v>
      </c>
      <c r="P41" s="97"/>
      <c r="Q41" s="97"/>
      <c r="R41" s="97"/>
      <c r="S41" s="97"/>
      <c r="T41" s="97"/>
      <c r="U41" s="97"/>
      <c r="V41" s="97"/>
      <c r="W41" s="97"/>
      <c r="X41" s="98">
        <f>Q37</f>
        <v>0</v>
      </c>
      <c r="Y41" s="97"/>
      <c r="Z41" s="97"/>
      <c r="AA41" s="96">
        <f t="shared" si="166"/>
        <v>0</v>
      </c>
      <c r="AB41" s="97"/>
      <c r="AC41" s="97"/>
      <c r="AD41" s="97"/>
      <c r="AE41" s="97"/>
      <c r="AF41" s="97"/>
      <c r="AG41" s="97"/>
      <c r="AH41" s="97"/>
      <c r="AI41" s="97"/>
      <c r="AJ41" s="98">
        <f>AC37</f>
        <v>0</v>
      </c>
      <c r="AK41" s="97"/>
      <c r="AL41" s="97"/>
      <c r="AM41" s="96">
        <f t="shared" si="168"/>
        <v>0</v>
      </c>
      <c r="AN41" s="97"/>
      <c r="AO41" s="97"/>
      <c r="AP41" s="97"/>
      <c r="AQ41" s="97"/>
      <c r="AR41" s="97"/>
      <c r="AS41" s="97"/>
      <c r="AT41" s="97"/>
      <c r="AU41" s="97"/>
      <c r="AV41" s="98">
        <f>AO37</f>
        <v>0</v>
      </c>
      <c r="AW41" s="97"/>
      <c r="AX41" s="97"/>
      <c r="AY41" s="96">
        <f t="shared" si="170"/>
        <v>0</v>
      </c>
      <c r="AZ41" s="97"/>
      <c r="BA41" s="97"/>
      <c r="BB41" s="97"/>
      <c r="BC41" s="97"/>
      <c r="BD41" s="97"/>
      <c r="BE41" s="97"/>
      <c r="BF41" s="97"/>
      <c r="BG41" s="97"/>
      <c r="BH41" s="98">
        <f>BA37</f>
        <v>0</v>
      </c>
      <c r="BI41" s="97"/>
      <c r="BJ41" s="97"/>
      <c r="BK41" s="96">
        <f t="shared" si="172"/>
        <v>0</v>
      </c>
      <c r="BL41" s="97"/>
      <c r="BM41" s="97"/>
      <c r="BN41" s="97"/>
      <c r="BO41" s="97"/>
      <c r="BP41" s="97"/>
      <c r="BQ41" s="97"/>
      <c r="BR41" s="97"/>
      <c r="BS41" s="97"/>
      <c r="BT41" s="98">
        <f>BM37</f>
        <v>0</v>
      </c>
      <c r="BU41" s="97"/>
      <c r="BV41" s="97"/>
      <c r="BW41" s="96">
        <f t="shared" si="174"/>
        <v>0</v>
      </c>
      <c r="BX41" s="97"/>
      <c r="BY41" s="97"/>
      <c r="BZ41" s="97"/>
      <c r="CA41" s="97"/>
      <c r="CB41" s="97"/>
      <c r="CC41" s="97"/>
      <c r="CD41" s="97"/>
      <c r="CE41" s="97"/>
      <c r="CF41" s="98">
        <f>BY37</f>
        <v>0</v>
      </c>
      <c r="CG41" s="97"/>
      <c r="CH41" s="97"/>
      <c r="CI41" s="96">
        <f t="shared" si="176"/>
        <v>0</v>
      </c>
      <c r="CJ41" s="97"/>
      <c r="CK41" s="97"/>
      <c r="CL41" s="97"/>
      <c r="CM41" s="97"/>
      <c r="CN41" s="97"/>
      <c r="CO41" s="97"/>
      <c r="CP41" s="97"/>
      <c r="CQ41" s="97"/>
      <c r="CR41" s="98">
        <f>CK37</f>
        <v>0</v>
      </c>
      <c r="CS41" s="97"/>
      <c r="CT41" s="97"/>
      <c r="CU41" s="96">
        <f t="shared" si="178"/>
        <v>0</v>
      </c>
      <c r="CV41" s="97"/>
      <c r="CW41" s="97"/>
      <c r="CX41" s="97"/>
      <c r="CY41" s="97"/>
      <c r="CZ41" s="97"/>
      <c r="DA41" s="97"/>
      <c r="DB41" s="97"/>
      <c r="DC41" s="97"/>
      <c r="DD41" s="98">
        <f>CW37</f>
        <v>0</v>
      </c>
      <c r="DE41" s="97"/>
      <c r="DF41" s="97"/>
      <c r="DG41" s="96">
        <f t="shared" si="180"/>
        <v>0</v>
      </c>
      <c r="DH41" s="97"/>
      <c r="DI41" s="97"/>
      <c r="DJ41" s="97"/>
      <c r="DK41" s="97"/>
      <c r="DL41" s="97"/>
      <c r="DM41" s="97"/>
      <c r="DN41" s="97"/>
      <c r="DO41" s="97"/>
      <c r="DP41" s="98">
        <f>DI37</f>
        <v>0</v>
      </c>
      <c r="DQ41" s="97"/>
      <c r="DR41" s="97"/>
      <c r="DS41" s="96">
        <f t="shared" si="182"/>
        <v>0</v>
      </c>
      <c r="DT41" s="97"/>
      <c r="DU41" s="97"/>
      <c r="DV41" s="97"/>
      <c r="DW41" s="97"/>
      <c r="DX41" s="97"/>
      <c r="DY41" s="97"/>
      <c r="DZ41" s="97"/>
      <c r="EA41" s="97"/>
      <c r="EB41" s="98">
        <f>DU37</f>
        <v>0</v>
      </c>
      <c r="EC41" s="97"/>
      <c r="ED41" s="97"/>
      <c r="EE41" s="96">
        <f t="shared" si="184"/>
        <v>0</v>
      </c>
      <c r="EF41" s="97"/>
      <c r="EG41" s="97"/>
      <c r="EH41" s="97"/>
      <c r="EI41" s="97"/>
      <c r="EJ41" s="97"/>
      <c r="EK41" s="97"/>
      <c r="EL41" s="97"/>
      <c r="EM41" s="97"/>
      <c r="EN41" s="98">
        <f>EG37</f>
        <v>0</v>
      </c>
      <c r="EP41" s="55"/>
    </row>
    <row r="42" spans="1:146" ht="21" customHeight="1" x14ac:dyDescent="0.2">
      <c r="A42" s="175" t="s">
        <v>46</v>
      </c>
      <c r="B42" s="210"/>
      <c r="C42" s="93">
        <f t="shared" si="162"/>
        <v>0</v>
      </c>
      <c r="D42" s="94"/>
      <c r="E42" s="94"/>
      <c r="F42" s="94"/>
      <c r="G42" s="94"/>
      <c r="H42" s="94"/>
      <c r="I42" s="94"/>
      <c r="J42" s="94"/>
      <c r="K42" s="94"/>
      <c r="L42" s="95">
        <f>G37</f>
        <v>0</v>
      </c>
      <c r="M42" s="94"/>
      <c r="N42" s="94"/>
      <c r="O42" s="93">
        <f t="shared" si="164"/>
        <v>0</v>
      </c>
      <c r="P42" s="94"/>
      <c r="Q42" s="94"/>
      <c r="R42" s="94"/>
      <c r="S42" s="94"/>
      <c r="T42" s="94"/>
      <c r="U42" s="94"/>
      <c r="V42" s="94"/>
      <c r="W42" s="94"/>
      <c r="X42" s="95">
        <f>S37</f>
        <v>0</v>
      </c>
      <c r="Y42" s="94"/>
      <c r="Z42" s="94"/>
      <c r="AA42" s="93">
        <f t="shared" si="166"/>
        <v>0</v>
      </c>
      <c r="AB42" s="94"/>
      <c r="AC42" s="94"/>
      <c r="AD42" s="94"/>
      <c r="AE42" s="94"/>
      <c r="AF42" s="94"/>
      <c r="AG42" s="94"/>
      <c r="AH42" s="94"/>
      <c r="AI42" s="94"/>
      <c r="AJ42" s="95">
        <f>AE37</f>
        <v>0</v>
      </c>
      <c r="AK42" s="94"/>
      <c r="AL42" s="94"/>
      <c r="AM42" s="93">
        <f t="shared" si="168"/>
        <v>0</v>
      </c>
      <c r="AN42" s="94"/>
      <c r="AO42" s="94"/>
      <c r="AP42" s="94"/>
      <c r="AQ42" s="94"/>
      <c r="AR42" s="94"/>
      <c r="AS42" s="94"/>
      <c r="AT42" s="94"/>
      <c r="AU42" s="94"/>
      <c r="AV42" s="95">
        <f>AQ37</f>
        <v>0</v>
      </c>
      <c r="AW42" s="94"/>
      <c r="AX42" s="94"/>
      <c r="AY42" s="93">
        <f t="shared" si="170"/>
        <v>0</v>
      </c>
      <c r="AZ42" s="94"/>
      <c r="BA42" s="94"/>
      <c r="BB42" s="94"/>
      <c r="BC42" s="94"/>
      <c r="BD42" s="94"/>
      <c r="BE42" s="94"/>
      <c r="BF42" s="94"/>
      <c r="BG42" s="94"/>
      <c r="BH42" s="95">
        <f>BC37</f>
        <v>0</v>
      </c>
      <c r="BI42" s="94"/>
      <c r="BJ42" s="94"/>
      <c r="BK42" s="93">
        <f t="shared" si="172"/>
        <v>0</v>
      </c>
      <c r="BL42" s="94"/>
      <c r="BM42" s="94"/>
      <c r="BN42" s="94"/>
      <c r="BO42" s="94"/>
      <c r="BP42" s="94"/>
      <c r="BQ42" s="94"/>
      <c r="BR42" s="94"/>
      <c r="BS42" s="94"/>
      <c r="BT42" s="95">
        <f>BO37</f>
        <v>0</v>
      </c>
      <c r="BU42" s="94"/>
      <c r="BV42" s="94"/>
      <c r="BW42" s="93">
        <f t="shared" si="174"/>
        <v>0</v>
      </c>
      <c r="BX42" s="94"/>
      <c r="BY42" s="94"/>
      <c r="BZ42" s="94"/>
      <c r="CA42" s="94"/>
      <c r="CB42" s="94"/>
      <c r="CC42" s="94"/>
      <c r="CD42" s="94"/>
      <c r="CE42" s="94"/>
      <c r="CF42" s="95">
        <f>CA37</f>
        <v>0</v>
      </c>
      <c r="CG42" s="94"/>
      <c r="CH42" s="94"/>
      <c r="CI42" s="93">
        <f t="shared" si="176"/>
        <v>0</v>
      </c>
      <c r="CJ42" s="94"/>
      <c r="CK42" s="94"/>
      <c r="CL42" s="94"/>
      <c r="CM42" s="94"/>
      <c r="CN42" s="94"/>
      <c r="CO42" s="94"/>
      <c r="CP42" s="94"/>
      <c r="CQ42" s="94"/>
      <c r="CR42" s="95">
        <f>CM37</f>
        <v>0</v>
      </c>
      <c r="CS42" s="94"/>
      <c r="CT42" s="94"/>
      <c r="CU42" s="93">
        <f t="shared" si="178"/>
        <v>0</v>
      </c>
      <c r="CV42" s="94"/>
      <c r="CW42" s="94"/>
      <c r="CX42" s="94"/>
      <c r="CY42" s="94"/>
      <c r="CZ42" s="94"/>
      <c r="DA42" s="94"/>
      <c r="DB42" s="94"/>
      <c r="DC42" s="94"/>
      <c r="DD42" s="95">
        <f>CY37</f>
        <v>0</v>
      </c>
      <c r="DE42" s="94"/>
      <c r="DF42" s="94"/>
      <c r="DG42" s="93">
        <f t="shared" si="180"/>
        <v>0</v>
      </c>
      <c r="DH42" s="94"/>
      <c r="DI42" s="94"/>
      <c r="DJ42" s="94"/>
      <c r="DK42" s="94"/>
      <c r="DL42" s="94"/>
      <c r="DM42" s="94"/>
      <c r="DN42" s="94"/>
      <c r="DO42" s="94"/>
      <c r="DP42" s="95">
        <f>DK37</f>
        <v>0</v>
      </c>
      <c r="DQ42" s="94"/>
      <c r="DR42" s="94"/>
      <c r="DS42" s="93">
        <f t="shared" si="182"/>
        <v>0</v>
      </c>
      <c r="DT42" s="94"/>
      <c r="DU42" s="94"/>
      <c r="DV42" s="94"/>
      <c r="DW42" s="94"/>
      <c r="DX42" s="94"/>
      <c r="DY42" s="94"/>
      <c r="DZ42" s="94"/>
      <c r="EA42" s="94"/>
      <c r="EB42" s="95">
        <f>DW37</f>
        <v>0</v>
      </c>
      <c r="EC42" s="94"/>
      <c r="ED42" s="94"/>
      <c r="EE42" s="93">
        <f t="shared" si="184"/>
        <v>0</v>
      </c>
      <c r="EF42" s="94"/>
      <c r="EG42" s="94"/>
      <c r="EH42" s="94"/>
      <c r="EI42" s="94"/>
      <c r="EJ42" s="94"/>
      <c r="EK42" s="94"/>
      <c r="EL42" s="94"/>
      <c r="EM42" s="94"/>
      <c r="EN42" s="95">
        <f>EI37</f>
        <v>0</v>
      </c>
      <c r="EP42" s="55"/>
    </row>
    <row r="43" spans="1:146" ht="21" customHeight="1" x14ac:dyDescent="0.2">
      <c r="A43" s="20" t="s">
        <v>47</v>
      </c>
      <c r="B43" s="20"/>
      <c r="C43" s="81">
        <f t="shared" si="162"/>
        <v>0</v>
      </c>
      <c r="D43" s="20"/>
      <c r="E43" s="20"/>
      <c r="F43" s="20"/>
      <c r="G43" s="20"/>
      <c r="H43" s="20"/>
      <c r="I43" s="20"/>
      <c r="J43" s="20"/>
      <c r="K43" s="20"/>
      <c r="L43" s="99">
        <f>J37</f>
        <v>0</v>
      </c>
      <c r="M43" s="20"/>
      <c r="N43" s="20"/>
      <c r="O43" s="81">
        <f t="shared" si="164"/>
        <v>0</v>
      </c>
      <c r="P43" s="20"/>
      <c r="Q43" s="20"/>
      <c r="R43" s="20"/>
      <c r="S43" s="20"/>
      <c r="T43" s="20"/>
      <c r="U43" s="20"/>
      <c r="V43" s="20"/>
      <c r="W43" s="20"/>
      <c r="X43" s="99">
        <f>V37</f>
        <v>0</v>
      </c>
      <c r="Y43" s="20"/>
      <c r="Z43" s="20"/>
      <c r="AA43" s="81">
        <f t="shared" si="166"/>
        <v>0</v>
      </c>
      <c r="AB43" s="20"/>
      <c r="AC43" s="20"/>
      <c r="AD43" s="20"/>
      <c r="AE43" s="20"/>
      <c r="AF43" s="20"/>
      <c r="AG43" s="20"/>
      <c r="AH43" s="20"/>
      <c r="AI43" s="20"/>
      <c r="AJ43" s="99">
        <f>AH37</f>
        <v>0</v>
      </c>
      <c r="AK43" s="20">
        <f>AH37</f>
        <v>0</v>
      </c>
      <c r="AL43" s="20"/>
      <c r="AM43" s="81">
        <f t="shared" si="168"/>
        <v>0</v>
      </c>
      <c r="AN43" s="20"/>
      <c r="AO43" s="20"/>
      <c r="AP43" s="20"/>
      <c r="AQ43" s="20"/>
      <c r="AR43" s="20"/>
      <c r="AS43" s="20"/>
      <c r="AT43" s="20"/>
      <c r="AU43" s="20"/>
      <c r="AV43" s="99">
        <f>AT37</f>
        <v>0</v>
      </c>
      <c r="AW43" s="20"/>
      <c r="AX43" s="20"/>
      <c r="AY43" s="81">
        <f t="shared" si="170"/>
        <v>0</v>
      </c>
      <c r="AZ43" s="20"/>
      <c r="BA43" s="20"/>
      <c r="BB43" s="20"/>
      <c r="BC43" s="20"/>
      <c r="BD43" s="20"/>
      <c r="BE43" s="20"/>
      <c r="BF43" s="20"/>
      <c r="BG43" s="20"/>
      <c r="BH43" s="99">
        <f>BF37</f>
        <v>0</v>
      </c>
      <c r="BI43" s="20"/>
      <c r="BJ43" s="20"/>
      <c r="BK43" s="81">
        <f t="shared" si="172"/>
        <v>0</v>
      </c>
      <c r="BL43" s="20"/>
      <c r="BM43" s="20"/>
      <c r="BN43" s="20"/>
      <c r="BO43" s="20"/>
      <c r="BP43" s="20"/>
      <c r="BQ43" s="20"/>
      <c r="BR43" s="20"/>
      <c r="BS43" s="20"/>
      <c r="BT43" s="99">
        <f>+BR37</f>
        <v>0</v>
      </c>
      <c r="BU43" s="20"/>
      <c r="BV43" s="20"/>
      <c r="BW43" s="81">
        <f t="shared" si="174"/>
        <v>0</v>
      </c>
      <c r="BX43" s="20"/>
      <c r="BY43" s="20"/>
      <c r="BZ43" s="20"/>
      <c r="CA43" s="20"/>
      <c r="CB43" s="20"/>
      <c r="CC43" s="20"/>
      <c r="CD43" s="20"/>
      <c r="CE43" s="20"/>
      <c r="CF43" s="99">
        <f>CD37</f>
        <v>0</v>
      </c>
      <c r="CG43" s="20"/>
      <c r="CH43" s="20"/>
      <c r="CI43" s="81">
        <f t="shared" si="176"/>
        <v>0</v>
      </c>
      <c r="CJ43" s="20"/>
      <c r="CK43" s="20"/>
      <c r="CL43" s="20"/>
      <c r="CM43" s="20"/>
      <c r="CN43" s="20"/>
      <c r="CO43" s="20"/>
      <c r="CP43" s="20"/>
      <c r="CQ43" s="20"/>
      <c r="CR43" s="99">
        <f>CP37</f>
        <v>0</v>
      </c>
      <c r="CS43" s="20">
        <f>CP37</f>
        <v>0</v>
      </c>
      <c r="CT43" s="20"/>
      <c r="CU43" s="81">
        <f t="shared" si="178"/>
        <v>0</v>
      </c>
      <c r="CV43" s="20"/>
      <c r="CW43" s="20"/>
      <c r="CX43" s="20"/>
      <c r="CY43" s="20"/>
      <c r="CZ43" s="20"/>
      <c r="DA43" s="20"/>
      <c r="DB43" s="20"/>
      <c r="DC43" s="20"/>
      <c r="DD43" s="99">
        <f>DB37</f>
        <v>0</v>
      </c>
      <c r="DE43" s="20">
        <f>DB37</f>
        <v>0</v>
      </c>
      <c r="DF43" s="20"/>
      <c r="DG43" s="81">
        <f t="shared" si="180"/>
        <v>0</v>
      </c>
      <c r="DH43" s="20"/>
      <c r="DI43" s="20"/>
      <c r="DJ43" s="20"/>
      <c r="DK43" s="20"/>
      <c r="DL43" s="20"/>
      <c r="DM43" s="20"/>
      <c r="DN43" s="20"/>
      <c r="DO43" s="20"/>
      <c r="DP43" s="99">
        <f>DN37</f>
        <v>0</v>
      </c>
      <c r="DQ43" s="20"/>
      <c r="DR43" s="20"/>
      <c r="DS43" s="81">
        <f t="shared" si="182"/>
        <v>0</v>
      </c>
      <c r="DT43" s="20"/>
      <c r="DU43" s="20"/>
      <c r="DV43" s="20"/>
      <c r="DW43" s="20"/>
      <c r="DX43" s="20"/>
      <c r="DY43" s="20"/>
      <c r="DZ43" s="20"/>
      <c r="EA43" s="20"/>
      <c r="EB43" s="99">
        <f>DZ37</f>
        <v>0</v>
      </c>
      <c r="EC43" s="20"/>
      <c r="ED43" s="20"/>
      <c r="EE43" s="81">
        <f t="shared" si="184"/>
        <v>0</v>
      </c>
      <c r="EF43" s="20"/>
      <c r="EG43" s="20"/>
      <c r="EH43" s="20"/>
      <c r="EI43" s="20"/>
      <c r="EJ43" s="20"/>
      <c r="EK43" s="20"/>
      <c r="EL43" s="20"/>
      <c r="EM43" s="20"/>
      <c r="EN43" s="99">
        <f>EL37</f>
        <v>0</v>
      </c>
      <c r="EP43" s="55"/>
    </row>
    <row r="44" spans="1:146" ht="6" customHeight="1" x14ac:dyDescent="0.2">
      <c r="A44" s="55"/>
      <c r="B44" s="55"/>
      <c r="C44" s="56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6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6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6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6"/>
      <c r="AZ44" s="55"/>
      <c r="BA44" s="55"/>
      <c r="BB44" s="55"/>
      <c r="BC44" s="55"/>
      <c r="BH44" s="55"/>
      <c r="BI44" s="55"/>
      <c r="BJ44" s="55"/>
      <c r="BK44" s="56"/>
      <c r="BL44" s="55"/>
      <c r="BM44" s="55"/>
      <c r="BN44" s="55"/>
      <c r="BO44" s="55"/>
      <c r="BT44" s="55"/>
      <c r="BU44" s="55"/>
      <c r="BV44" s="55"/>
      <c r="BW44" s="56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6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6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6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6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6"/>
      <c r="EF44" s="55"/>
      <c r="EG44" s="55"/>
      <c r="EH44" s="55"/>
      <c r="EI44" s="55"/>
      <c r="EJ44" s="55"/>
      <c r="EK44" s="55"/>
      <c r="EL44" s="55"/>
      <c r="EM44" s="55"/>
      <c r="EN44" s="55"/>
      <c r="EP44" s="55"/>
    </row>
    <row r="45" spans="1:146" ht="15" customHeight="1" x14ac:dyDescent="0.2">
      <c r="A45" s="55"/>
      <c r="B45" s="55"/>
      <c r="C45" s="56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6"/>
      <c r="P45" s="145" t="s">
        <v>37</v>
      </c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7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6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6"/>
      <c r="BL45" s="55"/>
      <c r="BM45" s="55"/>
      <c r="BN45" s="55"/>
      <c r="BO45" s="55"/>
      <c r="BT45" s="145" t="s">
        <v>17</v>
      </c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7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6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6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6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6"/>
      <c r="EF45" s="55"/>
      <c r="EG45" s="55"/>
      <c r="EH45" s="55"/>
      <c r="EI45" s="55"/>
      <c r="EJ45" s="55"/>
      <c r="EK45" s="55"/>
      <c r="EL45" s="55"/>
      <c r="EM45" s="55"/>
      <c r="EN45" s="55"/>
      <c r="EP45" s="55"/>
    </row>
    <row r="46" spans="1:146" ht="21" customHeight="1" x14ac:dyDescent="0.2">
      <c r="A46" s="139" t="s">
        <v>18</v>
      </c>
      <c r="B46" s="225" t="s">
        <v>19</v>
      </c>
      <c r="C46" s="226"/>
      <c r="D46" s="57">
        <v>7</v>
      </c>
      <c r="E46" s="91"/>
      <c r="F46" s="91"/>
      <c r="G46" s="91"/>
      <c r="H46" s="55"/>
      <c r="I46" s="55"/>
      <c r="J46" s="55"/>
      <c r="K46" s="55"/>
      <c r="L46" s="55"/>
      <c r="M46" s="55"/>
      <c r="N46" s="55"/>
      <c r="O46" s="55"/>
      <c r="P46" s="151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3"/>
      <c r="AC46" s="88"/>
      <c r="AD46" s="88"/>
      <c r="AE46" s="88"/>
      <c r="AF46" s="47"/>
      <c r="AG46" s="47"/>
      <c r="AH46" s="47"/>
      <c r="AI46" s="47"/>
      <c r="AJ46" s="164" t="s">
        <v>48</v>
      </c>
      <c r="AK46" s="165"/>
      <c r="AL46" s="166"/>
      <c r="AM46" s="48" t="s">
        <v>49</v>
      </c>
      <c r="AN46" s="55"/>
      <c r="AO46" s="55"/>
      <c r="AP46" s="55"/>
      <c r="AQ46" s="55"/>
      <c r="AR46" s="55"/>
      <c r="AS46" s="55"/>
      <c r="AT46" s="55"/>
      <c r="AU46" s="55"/>
      <c r="AV46" s="205"/>
      <c r="AW46" s="205"/>
      <c r="AX46" s="205"/>
      <c r="AY46" s="205"/>
      <c r="AZ46" s="205"/>
      <c r="BA46" s="55"/>
      <c r="BB46" s="55"/>
      <c r="BC46" s="55"/>
      <c r="BD46" s="55"/>
      <c r="BE46" s="55"/>
      <c r="BF46" s="55"/>
      <c r="BG46" s="55"/>
      <c r="BH46" s="70">
        <f>'2021'!BD40</f>
        <v>0</v>
      </c>
      <c r="BI46" s="55"/>
      <c r="BJ46" s="55"/>
      <c r="BK46" s="71">
        <f>'2021'!BF40</f>
        <v>0</v>
      </c>
      <c r="BL46" s="55"/>
      <c r="BM46" s="55"/>
      <c r="BN46" s="55"/>
      <c r="BO46" s="55"/>
      <c r="BT46" s="138"/>
      <c r="BU46" s="138"/>
      <c r="BV46" s="138"/>
      <c r="BW46" s="138"/>
      <c r="BX46" s="138"/>
      <c r="BY46" s="40"/>
      <c r="BZ46" s="40"/>
      <c r="CA46" s="40"/>
      <c r="CB46" s="47"/>
      <c r="CC46" s="47"/>
      <c r="CD46" s="48"/>
      <c r="CE46" s="48"/>
      <c r="CF46" s="164" t="s">
        <v>48</v>
      </c>
      <c r="CG46" s="165"/>
      <c r="CH46" s="166"/>
      <c r="CI46" s="48" t="s">
        <v>49</v>
      </c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145" t="s">
        <v>22</v>
      </c>
      <c r="CW46" s="146"/>
      <c r="CX46" s="146"/>
      <c r="CY46" s="146"/>
      <c r="CZ46" s="146"/>
      <c r="DA46" s="146"/>
      <c r="DB46" s="146"/>
      <c r="DC46" s="146"/>
      <c r="DD46" s="146"/>
      <c r="DE46" s="146"/>
      <c r="DF46" s="146"/>
      <c r="DG46" s="146"/>
      <c r="DH46" s="146"/>
      <c r="DI46" s="146"/>
      <c r="DJ46" s="146"/>
      <c r="DK46" s="146"/>
      <c r="DL46" s="146"/>
      <c r="DM46" s="146"/>
      <c r="DN46" s="146"/>
      <c r="DO46" s="146"/>
      <c r="DP46" s="147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P46" s="55"/>
    </row>
    <row r="47" spans="1:146" ht="21" customHeight="1" x14ac:dyDescent="0.2">
      <c r="A47" s="139"/>
      <c r="B47" s="225" t="s">
        <v>23</v>
      </c>
      <c r="C47" s="226"/>
      <c r="D47" s="57">
        <v>8</v>
      </c>
      <c r="E47" s="91"/>
      <c r="F47" s="91"/>
      <c r="G47" s="91"/>
      <c r="H47" s="55"/>
      <c r="I47" s="55"/>
      <c r="J47" s="55"/>
      <c r="K47" s="55"/>
      <c r="L47" s="55"/>
      <c r="M47" s="55"/>
      <c r="N47" s="55"/>
      <c r="O47" s="55"/>
      <c r="P47" s="124" t="s">
        <v>16</v>
      </c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"/>
      <c r="AD47" s="85"/>
      <c r="AE47" s="85"/>
      <c r="AF47" s="12"/>
      <c r="AG47" s="12"/>
      <c r="AH47" s="12"/>
      <c r="AI47" s="12"/>
      <c r="AJ47" s="196">
        <f>L38+X38+AJ38+AV38+BH38+BT38+CF38+CR38+DD38+DP38+EB38+EN38</f>
        <v>0</v>
      </c>
      <c r="AK47" s="197"/>
      <c r="AL47" s="198"/>
      <c r="AM47" s="6">
        <f>C38+O38+AA38+AM38+AY38+BK38+BW38+CI38+CU38+DG38+DS38+EE38</f>
        <v>0</v>
      </c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6"/>
      <c r="BG47" s="56"/>
      <c r="BH47" s="70">
        <f>'2021'!BD41</f>
        <v>0</v>
      </c>
      <c r="BI47" s="55"/>
      <c r="BJ47" s="55"/>
      <c r="BK47" s="71">
        <f>'2021'!BF41</f>
        <v>0</v>
      </c>
      <c r="BL47" s="55"/>
      <c r="BM47" s="55"/>
      <c r="BN47" s="55"/>
      <c r="BO47" s="55"/>
      <c r="BT47" s="199" t="s">
        <v>16</v>
      </c>
      <c r="BU47" s="200"/>
      <c r="BV47" s="200"/>
      <c r="BW47" s="200"/>
      <c r="BX47" s="201"/>
      <c r="BY47" s="44"/>
      <c r="BZ47" s="44"/>
      <c r="CA47" s="44"/>
      <c r="CB47" s="12"/>
      <c r="CC47" s="12"/>
      <c r="CD47" s="6"/>
      <c r="CE47" s="6"/>
      <c r="CF47" s="196">
        <f>AJ47+'2026'!AJ47</f>
        <v>70</v>
      </c>
      <c r="CG47" s="197"/>
      <c r="CH47" s="198"/>
      <c r="CI47" s="6">
        <f>+AM47+'2026'!AM47</f>
        <v>10</v>
      </c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12" t="s">
        <v>50</v>
      </c>
      <c r="CW47" s="12"/>
      <c r="CX47" s="12"/>
      <c r="CY47" s="12"/>
      <c r="CZ47" s="12"/>
      <c r="DA47" s="12"/>
      <c r="DB47" s="12"/>
      <c r="DC47" s="12"/>
      <c r="DD47" s="121" t="s">
        <v>51</v>
      </c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3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P47" s="55"/>
    </row>
    <row r="48" spans="1:146" ht="21" customHeight="1" x14ac:dyDescent="0.2">
      <c r="A48" s="139"/>
      <c r="B48" s="225" t="s">
        <v>26</v>
      </c>
      <c r="C48" s="226"/>
      <c r="D48" s="57">
        <v>8</v>
      </c>
      <c r="E48" s="91"/>
      <c r="F48" s="91"/>
      <c r="G48" s="91"/>
      <c r="H48" s="55"/>
      <c r="I48" s="55"/>
      <c r="J48" s="55"/>
      <c r="K48" s="55"/>
      <c r="L48" s="55"/>
      <c r="M48" s="55"/>
      <c r="N48" s="55"/>
      <c r="O48" s="55"/>
      <c r="P48" s="155" t="s">
        <v>17</v>
      </c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39"/>
      <c r="AD48" s="87"/>
      <c r="AE48" s="87"/>
      <c r="AF48" s="13"/>
      <c r="AG48" s="13"/>
      <c r="AH48" s="13"/>
      <c r="AI48" s="13"/>
      <c r="AJ48" s="202">
        <f>L39+X39+AJ39+AV39+BH39+BT39+CF39+CR39+DD39+DP39+EB39+EN39</f>
        <v>0</v>
      </c>
      <c r="AK48" s="203"/>
      <c r="AL48" s="204"/>
      <c r="AM48" s="9">
        <f>C39+O39+AA39+AM39+AY39+BK39+BW39+CI39+CU39+DG39+DS39+EE39</f>
        <v>0</v>
      </c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6"/>
      <c r="BG48" s="56"/>
      <c r="BH48" s="70">
        <f>'2021'!BD42</f>
        <v>0</v>
      </c>
      <c r="BI48" s="55"/>
      <c r="BJ48" s="55"/>
      <c r="BK48" s="71">
        <f>'2021'!BF42</f>
        <v>0</v>
      </c>
      <c r="BL48" s="55"/>
      <c r="BM48" s="55"/>
      <c r="BN48" s="55"/>
      <c r="BO48" s="55"/>
      <c r="BT48" s="148" t="s">
        <v>17</v>
      </c>
      <c r="BU48" s="149"/>
      <c r="BV48" s="149"/>
      <c r="BW48" s="149"/>
      <c r="BX48" s="150"/>
      <c r="BY48" s="87"/>
      <c r="BZ48" s="87"/>
      <c r="CA48" s="87"/>
      <c r="CB48" s="13"/>
      <c r="CC48" s="13"/>
      <c r="CD48" s="9"/>
      <c r="CE48" s="9"/>
      <c r="CF48" s="202">
        <f>AJ48+'2026'!AJ48</f>
        <v>307</v>
      </c>
      <c r="CG48" s="203"/>
      <c r="CH48" s="204"/>
      <c r="CI48" s="9">
        <f>+AM48+'2026'!AM48</f>
        <v>43.857142857142861</v>
      </c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13" t="s">
        <v>27</v>
      </c>
      <c r="CW48" s="13"/>
      <c r="CX48" s="13"/>
      <c r="CY48" s="13"/>
      <c r="CZ48" s="13"/>
      <c r="DA48" s="13"/>
      <c r="DB48" s="13"/>
      <c r="DC48" s="13"/>
      <c r="DD48" s="125" t="s">
        <v>28</v>
      </c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7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P48" s="55"/>
    </row>
    <row r="49" spans="1:146" ht="21" customHeight="1" x14ac:dyDescent="0.2">
      <c r="A49" s="139"/>
      <c r="B49" s="225" t="s">
        <v>29</v>
      </c>
      <c r="C49" s="226"/>
      <c r="D49" s="57">
        <v>8</v>
      </c>
      <c r="E49" s="91"/>
      <c r="F49" s="91"/>
      <c r="G49" s="91"/>
      <c r="H49" s="55"/>
      <c r="I49" s="55"/>
      <c r="J49" s="55"/>
      <c r="K49" s="55"/>
      <c r="L49" s="55"/>
      <c r="M49" s="55"/>
      <c r="N49" s="55"/>
      <c r="O49" s="55"/>
      <c r="P49" s="182" t="s">
        <v>44</v>
      </c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01"/>
      <c r="AD49" s="103"/>
      <c r="AE49" s="103"/>
      <c r="AF49" s="101"/>
      <c r="AG49" s="101"/>
      <c r="AH49" s="101"/>
      <c r="AI49" s="101"/>
      <c r="AJ49" s="183">
        <f>L40+X40+AJ40+AV40+BH40+BT40+CF40+CR40+DD40+DP40+EB40+EN40</f>
        <v>0</v>
      </c>
      <c r="AK49" s="184"/>
      <c r="AL49" s="185"/>
      <c r="AM49" s="100">
        <f>C40+O40+AA40+AM40+AY40+BK40+BW40+CI40+CU40+DG40+DS40+EE40</f>
        <v>0</v>
      </c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6"/>
      <c r="BG49" s="56"/>
      <c r="BH49" s="70"/>
      <c r="BI49" s="55"/>
      <c r="BJ49" s="55"/>
      <c r="BK49" s="71"/>
      <c r="BL49" s="55"/>
      <c r="BM49" s="55"/>
      <c r="BN49" s="55"/>
      <c r="BO49" s="55"/>
      <c r="BT49" s="186" t="s">
        <v>44</v>
      </c>
      <c r="BU49" s="187"/>
      <c r="BV49" s="187"/>
      <c r="BW49" s="187"/>
      <c r="BX49" s="188"/>
      <c r="BY49" s="103"/>
      <c r="BZ49" s="103"/>
      <c r="CA49" s="103"/>
      <c r="CB49" s="101"/>
      <c r="CC49" s="101"/>
      <c r="CD49" s="100"/>
      <c r="CE49" s="100"/>
      <c r="CF49" s="183">
        <f>AJ49+'2026'!AJ49</f>
        <v>0</v>
      </c>
      <c r="CG49" s="184"/>
      <c r="CH49" s="185"/>
      <c r="CI49" s="100">
        <f>AM49+'2026'!AM49</f>
        <v>0</v>
      </c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101" t="s">
        <v>52</v>
      </c>
      <c r="CW49" s="101"/>
      <c r="CX49" s="101"/>
      <c r="CY49" s="101"/>
      <c r="CZ49" s="101"/>
      <c r="DA49" s="101"/>
      <c r="DB49" s="101"/>
      <c r="DC49" s="101"/>
      <c r="DD49" s="186" t="s">
        <v>44</v>
      </c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P49" s="55"/>
    </row>
    <row r="50" spans="1:146" ht="21" customHeight="1" x14ac:dyDescent="0.2">
      <c r="A50" s="139"/>
      <c r="B50" s="225" t="s">
        <v>32</v>
      </c>
      <c r="C50" s="226"/>
      <c r="D50" s="57">
        <v>4</v>
      </c>
      <c r="E50" s="91"/>
      <c r="F50" s="91"/>
      <c r="G50" s="91"/>
      <c r="H50" s="55"/>
      <c r="I50" s="55"/>
      <c r="J50" s="55"/>
      <c r="K50" s="55"/>
      <c r="L50" s="55"/>
      <c r="M50" s="55"/>
      <c r="N50" s="55"/>
      <c r="O50" s="55"/>
      <c r="P50" s="189" t="s">
        <v>45</v>
      </c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97"/>
      <c r="AD50" s="105"/>
      <c r="AE50" s="105"/>
      <c r="AF50" s="97"/>
      <c r="AG50" s="97"/>
      <c r="AH50" s="97"/>
      <c r="AI50" s="97"/>
      <c r="AJ50" s="190">
        <f>L41+X41+AJ41+AV41+BH41+BT41+CF41+CR41+DD41+DP41+EB41+EN41</f>
        <v>0</v>
      </c>
      <c r="AK50" s="191"/>
      <c r="AL50" s="192"/>
      <c r="AM50" s="96">
        <f>C41+O41+AA41+AM41+AY41+BK41+BW41+CI41+CU41+DG41+DS41+EE41</f>
        <v>0</v>
      </c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6"/>
      <c r="BG50" s="56"/>
      <c r="BH50" s="70"/>
      <c r="BI50" s="55"/>
      <c r="BJ50" s="55"/>
      <c r="BK50" s="71"/>
      <c r="BL50" s="55"/>
      <c r="BM50" s="55"/>
      <c r="BN50" s="55"/>
      <c r="BO50" s="55"/>
      <c r="BT50" s="193" t="s">
        <v>45</v>
      </c>
      <c r="BU50" s="194"/>
      <c r="BV50" s="194"/>
      <c r="BW50" s="194"/>
      <c r="BX50" s="195"/>
      <c r="BY50" s="105"/>
      <c r="BZ50" s="105"/>
      <c r="CA50" s="105"/>
      <c r="CB50" s="97"/>
      <c r="CC50" s="97"/>
      <c r="CD50" s="96"/>
      <c r="CE50" s="96"/>
      <c r="CF50" s="190">
        <f>AJ50+'2026'!AJ50</f>
        <v>0</v>
      </c>
      <c r="CG50" s="191"/>
      <c r="CH50" s="192"/>
      <c r="CI50" s="96">
        <f>AM50+'2026'!AM50</f>
        <v>0</v>
      </c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97" t="s">
        <v>53</v>
      </c>
      <c r="CW50" s="97"/>
      <c r="CX50" s="97"/>
      <c r="CY50" s="97"/>
      <c r="CZ50" s="97"/>
      <c r="DA50" s="97"/>
      <c r="DB50" s="97"/>
      <c r="DC50" s="97"/>
      <c r="DD50" s="180" t="s">
        <v>45</v>
      </c>
      <c r="DE50" s="181"/>
      <c r="DF50" s="181"/>
      <c r="DG50" s="181"/>
      <c r="DH50" s="181"/>
      <c r="DI50" s="181"/>
      <c r="DJ50" s="181"/>
      <c r="DK50" s="181"/>
      <c r="DL50" s="181"/>
      <c r="DM50" s="181"/>
      <c r="DN50" s="181"/>
      <c r="DO50" s="181"/>
      <c r="DP50" s="181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P50" s="55"/>
    </row>
    <row r="51" spans="1:146" ht="21" customHeight="1" x14ac:dyDescent="0.2">
      <c r="A51" s="139"/>
      <c r="B51" s="225"/>
      <c r="C51" s="226"/>
      <c r="D51" s="57"/>
      <c r="E51" s="91"/>
      <c r="F51" s="91"/>
      <c r="G51" s="91"/>
      <c r="H51" s="55"/>
      <c r="I51" s="55"/>
      <c r="J51" s="55"/>
      <c r="K51" s="55"/>
      <c r="L51" s="55"/>
      <c r="M51" s="55"/>
      <c r="N51" s="55"/>
      <c r="O51" s="55"/>
      <c r="P51" s="168" t="s">
        <v>46</v>
      </c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94"/>
      <c r="AD51" s="104"/>
      <c r="AE51" s="104"/>
      <c r="AF51" s="94"/>
      <c r="AG51" s="94"/>
      <c r="AH51" s="94"/>
      <c r="AI51" s="94"/>
      <c r="AJ51" s="169">
        <f>L42+X42+AJ42+AV42+BH42+BT42+CF42+CR42+DD42+DP42+EB42+EN42</f>
        <v>0</v>
      </c>
      <c r="AK51" s="170"/>
      <c r="AL51" s="171"/>
      <c r="AM51" s="93">
        <f>C42+O42+AA42+AM42+AY42+BK42+BW42+CI42+CU42+DG42+DS42+EE42</f>
        <v>0</v>
      </c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6"/>
      <c r="BG51" s="56"/>
      <c r="BH51" s="70"/>
      <c r="BI51" s="55"/>
      <c r="BJ51" s="55"/>
      <c r="BK51" s="71"/>
      <c r="BL51" s="55"/>
      <c r="BM51" s="55"/>
      <c r="BN51" s="55"/>
      <c r="BO51" s="55"/>
      <c r="BT51" s="172" t="s">
        <v>46</v>
      </c>
      <c r="BU51" s="173"/>
      <c r="BV51" s="173"/>
      <c r="BW51" s="173"/>
      <c r="BX51" s="174"/>
      <c r="BY51" s="104"/>
      <c r="BZ51" s="104"/>
      <c r="CA51" s="104"/>
      <c r="CB51" s="94"/>
      <c r="CC51" s="94"/>
      <c r="CD51" s="93"/>
      <c r="CE51" s="93"/>
      <c r="CF51" s="169">
        <f>AJ51+'2026'!AJ51</f>
        <v>0</v>
      </c>
      <c r="CG51" s="170"/>
      <c r="CH51" s="171"/>
      <c r="CI51" s="93">
        <f>AM51+'2026'!CI51</f>
        <v>0</v>
      </c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94" t="s">
        <v>54</v>
      </c>
      <c r="CW51" s="94"/>
      <c r="CX51" s="94"/>
      <c r="CY51" s="94"/>
      <c r="CZ51" s="94"/>
      <c r="DA51" s="94"/>
      <c r="DB51" s="94"/>
      <c r="DC51" s="94"/>
      <c r="DD51" s="175" t="s">
        <v>46</v>
      </c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P51" s="55"/>
    </row>
    <row r="52" spans="1:146" ht="21" customHeight="1" x14ac:dyDescent="0.2">
      <c r="A52" s="139"/>
      <c r="B52" s="229" t="s">
        <v>29</v>
      </c>
      <c r="C52" s="230"/>
      <c r="D52" s="109">
        <v>8</v>
      </c>
      <c r="E52" s="91"/>
      <c r="F52" s="91"/>
      <c r="G52" s="91"/>
      <c r="H52" s="55"/>
      <c r="I52" s="55"/>
      <c r="J52" s="55"/>
      <c r="K52" s="55"/>
      <c r="L52" s="55"/>
      <c r="M52" s="55"/>
      <c r="N52" s="55"/>
      <c r="O52" s="55"/>
      <c r="P52" s="112" t="s">
        <v>47</v>
      </c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20"/>
      <c r="AD52" s="86"/>
      <c r="AE52" s="86"/>
      <c r="AF52" s="106"/>
      <c r="AG52" s="106"/>
      <c r="AH52" s="106"/>
      <c r="AI52" s="106"/>
      <c r="AJ52" s="177">
        <f>J37+V37+AH37+AT37+BF37+BR37+CD37+CP37+DB37+DN37+DZ37+EL37</f>
        <v>0</v>
      </c>
      <c r="AK52" s="178"/>
      <c r="AL52" s="179"/>
      <c r="AM52" s="81">
        <f>AJ52/7</f>
        <v>0</v>
      </c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6"/>
      <c r="BG52" s="56"/>
      <c r="BH52" s="70">
        <f>'2021'!BD43</f>
        <v>0</v>
      </c>
      <c r="BI52" s="55"/>
      <c r="BJ52" s="55"/>
      <c r="BK52" s="71">
        <f>'2021'!BF43</f>
        <v>0</v>
      </c>
      <c r="BL52" s="55"/>
      <c r="BM52" s="55"/>
      <c r="BN52" s="55"/>
      <c r="BO52" s="55"/>
      <c r="BT52" s="129" t="s">
        <v>47</v>
      </c>
      <c r="BU52" s="130"/>
      <c r="BV52" s="130"/>
      <c r="BW52" s="130"/>
      <c r="BX52" s="131"/>
      <c r="BY52" s="86"/>
      <c r="BZ52" s="86"/>
      <c r="CA52" s="86"/>
      <c r="CB52" s="106"/>
      <c r="CC52" s="106"/>
      <c r="CD52" s="19"/>
      <c r="CE52" s="19"/>
      <c r="CF52" s="177">
        <f>AJ52+'2026'!AJ52</f>
        <v>0</v>
      </c>
      <c r="CG52" s="178"/>
      <c r="CH52" s="179"/>
      <c r="CI52" s="81">
        <f>AM52+'2026'!AM52</f>
        <v>0</v>
      </c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20" t="s">
        <v>33</v>
      </c>
      <c r="CW52" s="20"/>
      <c r="CX52" s="20"/>
      <c r="CY52" s="20"/>
      <c r="CZ52" s="20"/>
      <c r="DA52" s="20"/>
      <c r="DB52" s="20"/>
      <c r="DC52" s="20"/>
      <c r="DD52" s="129" t="s">
        <v>47</v>
      </c>
      <c r="DE52" s="130"/>
      <c r="DF52" s="130"/>
      <c r="DG52" s="130"/>
      <c r="DH52" s="130"/>
      <c r="DI52" s="130"/>
      <c r="DJ52" s="130"/>
      <c r="DK52" s="130"/>
      <c r="DL52" s="130"/>
      <c r="DM52" s="130"/>
      <c r="DN52" s="130"/>
      <c r="DO52" s="130"/>
      <c r="DP52" s="131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P52" s="55"/>
    </row>
    <row r="53" spans="1:146" ht="21" customHeight="1" x14ac:dyDescent="0.2">
      <c r="A53" s="139"/>
      <c r="B53" s="229" t="s">
        <v>32</v>
      </c>
      <c r="C53" s="230"/>
      <c r="D53" s="109">
        <v>4</v>
      </c>
      <c r="E53" s="91"/>
      <c r="F53" s="91"/>
      <c r="G53" s="91"/>
      <c r="H53" s="55"/>
      <c r="I53" s="55"/>
      <c r="J53" s="55"/>
      <c r="K53" s="55"/>
      <c r="L53" s="55"/>
      <c r="M53" s="55"/>
      <c r="N53" s="55"/>
      <c r="O53" s="55"/>
      <c r="P53" s="144" t="s">
        <v>38</v>
      </c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47"/>
      <c r="AD53" s="49"/>
      <c r="AE53" s="49"/>
      <c r="AF53" s="107"/>
      <c r="AG53" s="107"/>
      <c r="AH53" s="107"/>
      <c r="AI53" s="107"/>
      <c r="AJ53" s="164">
        <f>L37+X37+AJ37+AV37+BH37+BT37+CF37+CR37+DD37+DP37+EB37+EN37</f>
        <v>0</v>
      </c>
      <c r="AK53" s="165"/>
      <c r="AL53" s="166"/>
      <c r="AM53" s="48">
        <f>C37+O37+AA37+AM37+AY37+BK37+BW37+CI37+CU37+DG37+DS37+EE37</f>
        <v>0</v>
      </c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70">
        <f>'2021'!BD44</f>
        <v>0</v>
      </c>
      <c r="BI53" s="55"/>
      <c r="BJ53" s="55"/>
      <c r="BK53" s="71">
        <f>'2021'!BF44</f>
        <v>0</v>
      </c>
      <c r="BL53" s="55"/>
      <c r="BM53" s="55"/>
      <c r="BN53" s="55"/>
      <c r="BO53" s="55"/>
      <c r="BT53" s="144" t="s">
        <v>38</v>
      </c>
      <c r="BU53" s="144"/>
      <c r="BV53" s="144"/>
      <c r="BW53" s="144"/>
      <c r="BX53" s="144"/>
      <c r="BY53" s="47"/>
      <c r="BZ53" s="47"/>
      <c r="CA53" s="47"/>
      <c r="CB53" s="107"/>
      <c r="CC53" s="107"/>
      <c r="CD53" s="108"/>
      <c r="CE53" s="108"/>
      <c r="CF53" s="164">
        <f>AJ53+'2026'!AJ53</f>
        <v>377</v>
      </c>
      <c r="CG53" s="165"/>
      <c r="CH53" s="166"/>
      <c r="CI53" s="48">
        <f>'2026'!AM53</f>
        <v>53.857142857142861</v>
      </c>
      <c r="CJ53" s="167" t="s">
        <v>55</v>
      </c>
      <c r="CK53" s="167"/>
      <c r="CL53" s="167"/>
      <c r="CM53" s="167"/>
      <c r="CN53" s="167"/>
      <c r="CO53" s="167"/>
      <c r="CP53" s="167"/>
      <c r="CQ53" s="167"/>
      <c r="CR53" s="167"/>
      <c r="CS53" s="167"/>
      <c r="CT53" s="167"/>
      <c r="CU53" s="55"/>
      <c r="CV53" s="17" t="s">
        <v>56</v>
      </c>
      <c r="CW53" s="17"/>
      <c r="CX53" s="17"/>
      <c r="CY53" s="17"/>
      <c r="CZ53" s="17"/>
      <c r="DA53" s="17"/>
      <c r="DB53" s="17"/>
      <c r="DC53" s="17"/>
      <c r="DD53" s="113" t="s">
        <v>57</v>
      </c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P53" s="55"/>
    </row>
    <row r="54" spans="1:146" ht="21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P54" s="55"/>
    </row>
  </sheetData>
  <sheetProtection sheet="1" formatCells="0" formatColumns="0" formatRows="0" deleteColumns="0" deleteRows="0" sort="0" autoFilter="0" pivotTables="0"/>
  <mergeCells count="79">
    <mergeCell ref="B53:C53"/>
    <mergeCell ref="AA1:AN1"/>
    <mergeCell ref="AJ48:AL48"/>
    <mergeCell ref="AJ52:AL52"/>
    <mergeCell ref="CJ53:CT54"/>
    <mergeCell ref="AY1:CH1"/>
    <mergeCell ref="AM2:AZ2"/>
    <mergeCell ref="BH2:CF2"/>
    <mergeCell ref="B46:C46"/>
    <mergeCell ref="B5:L5"/>
    <mergeCell ref="B47:C47"/>
    <mergeCell ref="B48:C48"/>
    <mergeCell ref="B52:C52"/>
    <mergeCell ref="AJ47:AL47"/>
    <mergeCell ref="CF47:CH47"/>
    <mergeCell ref="CF48:CH48"/>
    <mergeCell ref="DR5:EB5"/>
    <mergeCell ref="CF46:CH46"/>
    <mergeCell ref="O2:P3"/>
    <mergeCell ref="DD52:DP52"/>
    <mergeCell ref="ED5:EN5"/>
    <mergeCell ref="Z5:AJ5"/>
    <mergeCell ref="AL5:AV5"/>
    <mergeCell ref="AX5:BH5"/>
    <mergeCell ref="BJ5:BT5"/>
    <mergeCell ref="P45:AM45"/>
    <mergeCell ref="BT45:CI45"/>
    <mergeCell ref="DD4:DG4"/>
    <mergeCell ref="X4:AZ4"/>
    <mergeCell ref="BH4:BX4"/>
    <mergeCell ref="CF4:CI4"/>
    <mergeCell ref="CJ4:CR4"/>
    <mergeCell ref="CU4:CV4"/>
    <mergeCell ref="N5:X5"/>
    <mergeCell ref="BV5:CF5"/>
    <mergeCell ref="CH5:CR5"/>
    <mergeCell ref="CT5:DD5"/>
    <mergeCell ref="DF5:DP5"/>
    <mergeCell ref="DD53:DP53"/>
    <mergeCell ref="A46:A53"/>
    <mergeCell ref="P46:AB46"/>
    <mergeCell ref="AV46:AZ46"/>
    <mergeCell ref="BT46:BX46"/>
    <mergeCell ref="CV46:DP46"/>
    <mergeCell ref="P47:AB47"/>
    <mergeCell ref="DD47:DP47"/>
    <mergeCell ref="P48:AB48"/>
    <mergeCell ref="DD48:DP48"/>
    <mergeCell ref="P52:AB52"/>
    <mergeCell ref="P53:AB53"/>
    <mergeCell ref="BT47:BX47"/>
    <mergeCell ref="BT48:BX48"/>
    <mergeCell ref="AJ46:AL46"/>
    <mergeCell ref="CF52:CH52"/>
    <mergeCell ref="AJ53:AL53"/>
    <mergeCell ref="CF53:CH53"/>
    <mergeCell ref="BT52:BX52"/>
    <mergeCell ref="BT53:BX53"/>
    <mergeCell ref="A40:B40"/>
    <mergeCell ref="A41:B41"/>
    <mergeCell ref="A42:B42"/>
    <mergeCell ref="P49:AB49"/>
    <mergeCell ref="P50:AB50"/>
    <mergeCell ref="B49:C49"/>
    <mergeCell ref="B50:C50"/>
    <mergeCell ref="B51:C51"/>
    <mergeCell ref="DD49:DP49"/>
    <mergeCell ref="DD50:DP50"/>
    <mergeCell ref="DD51:DP51"/>
    <mergeCell ref="BT49:BX49"/>
    <mergeCell ref="BT50:BX50"/>
    <mergeCell ref="BT51:BX51"/>
    <mergeCell ref="CF50:CH50"/>
    <mergeCell ref="CF51:CH51"/>
    <mergeCell ref="CF49:CH49"/>
    <mergeCell ref="AJ49:AL49"/>
    <mergeCell ref="AJ50:AL50"/>
    <mergeCell ref="AJ51:AL51"/>
    <mergeCell ref="P51:AB51"/>
  </mergeCells>
  <conditionalFormatting sqref="C6:L36">
    <cfRule type="expression" dxfId="169" priority="30">
      <formula>WEEKDAY($C6,2)&gt;5</formula>
    </cfRule>
  </conditionalFormatting>
  <conditionalFormatting sqref="C6:EN36">
    <cfRule type="containsText" dxfId="168" priority="13" operator="containsText" text="B">
      <formula>NOT(ISERROR(SEARCH("B",C6)))</formula>
    </cfRule>
    <cfRule type="containsText" dxfId="167" priority="48" stopIfTrue="1" operator="containsText" text="F">
      <formula>NOT(ISERROR(SEARCH("F",C6)))</formula>
    </cfRule>
    <cfRule type="containsText" dxfId="166" priority="34" stopIfTrue="1" operator="containsText" text="FE">
      <formula>NOT(ISERROR(SEARCH("FE",C6)))</formula>
    </cfRule>
    <cfRule type="containsText" dxfId="165" priority="35" stopIfTrue="1" operator="containsText" text="C">
      <formula>NOT(ISERROR(SEARCH("C",C6)))</formula>
    </cfRule>
    <cfRule type="containsText" dxfId="164" priority="12" operator="containsText" text="R">
      <formula>NOT(ISERROR(SEARCH("R",C6)))</formula>
    </cfRule>
    <cfRule type="containsText" dxfId="163" priority="15" operator="containsText" text="A">
      <formula>NOT(ISERROR(SEARCH("A",C6)))</formula>
    </cfRule>
    <cfRule type="containsText" dxfId="162" priority="45" stopIfTrue="1" operator="containsText" text="E">
      <formula>NOT(ISERROR(SEARCH("E",C6)))</formula>
    </cfRule>
  </conditionalFormatting>
  <conditionalFormatting sqref="L6:L36">
    <cfRule type="expression" dxfId="161" priority="11">
      <formula>D6 ="B"</formula>
    </cfRule>
    <cfRule type="expression" dxfId="160" priority="2614">
      <formula>D6 ="A"</formula>
    </cfRule>
    <cfRule type="cellIs" dxfId="159" priority="2602" stopIfTrue="1" operator="equal">
      <formula>0</formula>
    </cfRule>
  </conditionalFormatting>
  <conditionalFormatting sqref="L6:N36">
    <cfRule type="expression" dxfId="158" priority="2617">
      <formula>D6 ="C"</formula>
    </cfRule>
    <cfRule type="expression" dxfId="157" priority="2616">
      <formula>D6="F"</formula>
    </cfRule>
    <cfRule type="expression" dxfId="156" priority="2615">
      <formula>D6="E"</formula>
    </cfRule>
    <cfRule type="expression" dxfId="155" priority="2618">
      <formula>D6="R"</formula>
    </cfRule>
  </conditionalFormatting>
  <conditionalFormatting sqref="O6:X36">
    <cfRule type="expression" dxfId="153" priority="47">
      <formula>WEEKDAY($O6,2)&gt;5</formula>
    </cfRule>
  </conditionalFormatting>
  <conditionalFormatting sqref="X6:X36">
    <cfRule type="expression" dxfId="152" priority="2621">
      <formula>P6="F"</formula>
    </cfRule>
    <cfRule type="expression" dxfId="151" priority="2620">
      <formula>P6="E"</formula>
    </cfRule>
    <cfRule type="cellIs" dxfId="150" priority="2625" stopIfTrue="1" operator="equal">
      <formula>0</formula>
    </cfRule>
    <cfRule type="expression" dxfId="149" priority="2623">
      <formula>P6="FE"</formula>
    </cfRule>
    <cfRule type="expression" dxfId="148" priority="2622">
      <formula>P6 ="C"</formula>
    </cfRule>
    <cfRule type="expression" dxfId="147" priority="2619">
      <formula>P6 ="A"</formula>
    </cfRule>
  </conditionalFormatting>
  <conditionalFormatting sqref="AA6:AJ36">
    <cfRule type="expression" dxfId="146" priority="46">
      <formula>WEEKDAY($AA6,2)&gt;5</formula>
    </cfRule>
  </conditionalFormatting>
  <conditionalFormatting sqref="AJ6:AJ36">
    <cfRule type="expression" dxfId="144" priority="57" stopIfTrue="1">
      <formula>AB6="F"</formula>
    </cfRule>
    <cfRule type="cellIs" dxfId="143" priority="2603" stopIfTrue="1" operator="equal">
      <formula>0</formula>
    </cfRule>
    <cfRule type="expression" dxfId="142" priority="55" stopIfTrue="1">
      <formula>AB6="FE"</formula>
    </cfRule>
    <cfRule type="expression" dxfId="141" priority="2629">
      <formula>AB6 ="A"</formula>
    </cfRule>
    <cfRule type="expression" dxfId="140" priority="10">
      <formula>AB6="R"</formula>
    </cfRule>
    <cfRule type="expression" dxfId="139" priority="2627">
      <formula>AB6 ="B"</formula>
    </cfRule>
    <cfRule type="expression" dxfId="138" priority="56" stopIfTrue="1">
      <formula>AB6="E"</formula>
    </cfRule>
    <cfRule type="cellIs" dxfId="137" priority="2628" stopIfTrue="1" operator="equal">
      <formula>0</formula>
    </cfRule>
    <cfRule type="expression" dxfId="136" priority="58" stopIfTrue="1">
      <formula>AB6 ="C"</formula>
    </cfRule>
  </conditionalFormatting>
  <conditionalFormatting sqref="AK6:AK36 AW6:AW36 BI6:BI36 BU6:BU36 CG6:CG36 CS6:CS36 DE6:DE36 DQ6:DQ36 EC6:EC36">
    <cfRule type="expression" dxfId="135" priority="54">
      <formula>AF6="FE"</formula>
    </cfRule>
    <cfRule type="expression" dxfId="134" priority="14">
      <formula>AF6 ="A"</formula>
    </cfRule>
    <cfRule type="expression" dxfId="133" priority="59">
      <formula>AF6="E"</formula>
    </cfRule>
    <cfRule type="expression" dxfId="132" priority="2600">
      <formula>AF6="F"</formula>
    </cfRule>
    <cfRule type="expression" dxfId="131" priority="2601">
      <formula>AF6 ="C"</formula>
    </cfRule>
  </conditionalFormatting>
  <conditionalFormatting sqref="AM6:AV36">
    <cfRule type="expression" dxfId="130" priority="24">
      <formula>WEEKDAY($AM6,2)&gt;5</formula>
    </cfRule>
  </conditionalFormatting>
  <conditionalFormatting sqref="AV6:AV36">
    <cfRule type="expression" dxfId="128" priority="2632" stopIfTrue="1">
      <formula>AN6="F"</formula>
    </cfRule>
    <cfRule type="expression" dxfId="127" priority="2636">
      <formula>AN6 ="A"</formula>
    </cfRule>
    <cfRule type="expression" dxfId="126" priority="2633" stopIfTrue="1">
      <formula>AN6 ="C"</formula>
    </cfRule>
    <cfRule type="expression" dxfId="125" priority="2634">
      <formula>AN6 ="B"</formula>
    </cfRule>
    <cfRule type="expression" dxfId="124" priority="2630" stopIfTrue="1">
      <formula>AN6="FE"</formula>
    </cfRule>
    <cfRule type="cellIs" dxfId="123" priority="2635" stopIfTrue="1" operator="equal">
      <formula>0</formula>
    </cfRule>
    <cfRule type="expression" dxfId="122" priority="9">
      <formula>AN6="R"</formula>
    </cfRule>
    <cfRule type="expression" dxfId="121" priority="2631" stopIfTrue="1">
      <formula>AN6="E"</formula>
    </cfRule>
  </conditionalFormatting>
  <conditionalFormatting sqref="AY6:BH36">
    <cfRule type="expression" dxfId="119" priority="44">
      <formula>WEEKDAY($AY6,2)&gt;5</formula>
    </cfRule>
  </conditionalFormatting>
  <conditionalFormatting sqref="BH6:BH36">
    <cfRule type="expression" dxfId="118" priority="2640" stopIfTrue="1">
      <formula>AZ6 ="C"</formula>
    </cfRule>
    <cfRule type="expression" dxfId="117" priority="2643">
      <formula>AZ6 ="A"</formula>
    </cfRule>
    <cfRule type="cellIs" dxfId="116" priority="2642" stopIfTrue="1" operator="equal">
      <formula>0</formula>
    </cfRule>
    <cfRule type="expression" dxfId="115" priority="8">
      <formula>AZ6 ="R"</formula>
    </cfRule>
    <cfRule type="expression" dxfId="114" priority="2641">
      <formula>AZ6 ="B"</formula>
    </cfRule>
    <cfRule type="expression" dxfId="113" priority="2637" stopIfTrue="1">
      <formula>AZ6="FE"</formula>
    </cfRule>
    <cfRule type="expression" dxfId="112" priority="2638" stopIfTrue="1">
      <formula>AZ6="E"</formula>
    </cfRule>
    <cfRule type="expression" dxfId="111" priority="2639" stopIfTrue="1">
      <formula>AZ6="F"</formula>
    </cfRule>
  </conditionalFormatting>
  <conditionalFormatting sqref="BK6:BT36">
    <cfRule type="expression" dxfId="109" priority="43">
      <formula>WEEKDAY($BK6,2)&gt;5</formula>
    </cfRule>
  </conditionalFormatting>
  <conditionalFormatting sqref="BT6:BT36">
    <cfRule type="expression" dxfId="108" priority="2647" stopIfTrue="1">
      <formula>BL6 ="C"</formula>
    </cfRule>
    <cfRule type="expression" dxfId="107" priority="2648">
      <formula>BL6 ="B"</formula>
    </cfRule>
    <cfRule type="expression" dxfId="106" priority="7">
      <formula>BL6 ="R"</formula>
    </cfRule>
    <cfRule type="expression" dxfId="105" priority="2646" stopIfTrue="1">
      <formula>BL6="F"</formula>
    </cfRule>
    <cfRule type="expression" dxfId="104" priority="2644" stopIfTrue="1">
      <formula>BL6="FE"</formula>
    </cfRule>
    <cfRule type="expression" dxfId="103" priority="2645" stopIfTrue="1">
      <formula>BL6="E"</formula>
    </cfRule>
    <cfRule type="cellIs" dxfId="102" priority="2649" stopIfTrue="1" operator="equal">
      <formula>0</formula>
    </cfRule>
    <cfRule type="expression" dxfId="101" priority="2650">
      <formula>BL6 ="A"</formula>
    </cfRule>
  </conditionalFormatting>
  <conditionalFormatting sqref="BW6:CF36">
    <cfRule type="expression" dxfId="99" priority="36">
      <formula>WEEKDAY($BW6,2)&gt;5</formula>
    </cfRule>
  </conditionalFormatting>
  <conditionalFormatting sqref="CF6:CF36">
    <cfRule type="expression" dxfId="98" priority="6">
      <formula>BX6 ="R"</formula>
    </cfRule>
    <cfRule type="expression" dxfId="97" priority="2651" stopIfTrue="1">
      <formula>BX6="FE"</formula>
    </cfRule>
    <cfRule type="expression" dxfId="96" priority="2652" stopIfTrue="1">
      <formula>BX6="E"</formula>
    </cfRule>
    <cfRule type="expression" dxfId="95" priority="2653" stopIfTrue="1">
      <formula>BX6="F"</formula>
    </cfRule>
    <cfRule type="expression" dxfId="94" priority="2654" stopIfTrue="1">
      <formula>BX6 ="C"</formula>
    </cfRule>
    <cfRule type="expression" dxfId="93" priority="2655">
      <formula>BX6 ="B"</formula>
    </cfRule>
    <cfRule type="cellIs" dxfId="92" priority="2656" stopIfTrue="1" operator="equal">
      <formula>0</formula>
    </cfRule>
    <cfRule type="expression" dxfId="91" priority="2657">
      <formula>BX6 ="A"</formula>
    </cfRule>
  </conditionalFormatting>
  <conditionalFormatting sqref="CI6:CR36">
    <cfRule type="expression" dxfId="89" priority="41">
      <formula>WEEKDAY($CI6,2)&gt;5</formula>
    </cfRule>
  </conditionalFormatting>
  <conditionalFormatting sqref="CR6:CR36">
    <cfRule type="expression" dxfId="88" priority="5">
      <formula>CJ6 ="R"</formula>
    </cfRule>
    <cfRule type="expression" dxfId="87" priority="2658" stopIfTrue="1">
      <formula>CJ6="FE"</formula>
    </cfRule>
    <cfRule type="expression" dxfId="86" priority="2659" stopIfTrue="1">
      <formula>CJ6="E"</formula>
    </cfRule>
    <cfRule type="expression" dxfId="85" priority="2660" stopIfTrue="1">
      <formula>CJ6="F"</formula>
    </cfRule>
    <cfRule type="expression" dxfId="84" priority="2661" stopIfTrue="1">
      <formula>CJ6 ="C"</formula>
    </cfRule>
    <cfRule type="expression" dxfId="83" priority="2662">
      <formula>CJ6 ="B"</formula>
    </cfRule>
    <cfRule type="cellIs" dxfId="82" priority="2663" stopIfTrue="1" operator="equal">
      <formula>0</formula>
    </cfRule>
    <cfRule type="expression" dxfId="81" priority="2664">
      <formula>CJ6 ="A"</formula>
    </cfRule>
  </conditionalFormatting>
  <conditionalFormatting sqref="CU6:DD36">
    <cfRule type="expression" dxfId="79" priority="40">
      <formula>WEEKDAY($CU6,2)&gt;5</formula>
    </cfRule>
  </conditionalFormatting>
  <conditionalFormatting sqref="DD6:DD36">
    <cfRule type="expression" dxfId="78" priority="4">
      <formula>CV6 ="R"</formula>
    </cfRule>
    <cfRule type="expression" dxfId="77" priority="2665" stopIfTrue="1">
      <formula>CV6="FE"</formula>
    </cfRule>
    <cfRule type="expression" dxfId="76" priority="2666" stopIfTrue="1">
      <formula>CV6="E"</formula>
    </cfRule>
    <cfRule type="expression" dxfId="75" priority="2667" stopIfTrue="1">
      <formula>CV6="F"</formula>
    </cfRule>
    <cfRule type="expression" dxfId="74" priority="2668" stopIfTrue="1">
      <formula>CV6 ="C"</formula>
    </cfRule>
    <cfRule type="expression" dxfId="73" priority="2669">
      <formula>CV6 ="B"</formula>
    </cfRule>
    <cfRule type="cellIs" dxfId="72" priority="2670" stopIfTrue="1" operator="equal">
      <formula>0</formula>
    </cfRule>
    <cfRule type="expression" dxfId="71" priority="2671">
      <formula>CV6 ="A"</formula>
    </cfRule>
  </conditionalFormatting>
  <conditionalFormatting sqref="DG6:DP36">
    <cfRule type="expression" dxfId="69" priority="39">
      <formula>WEEKDAY($DG6,2)&gt;5</formula>
    </cfRule>
  </conditionalFormatting>
  <conditionalFormatting sqref="DP6:DP36">
    <cfRule type="expression" dxfId="68" priority="3">
      <formula>DH6 ="R"</formula>
    </cfRule>
    <cfRule type="expression" dxfId="67" priority="2672" stopIfTrue="1">
      <formula>DH6="FE"</formula>
    </cfRule>
    <cfRule type="expression" dxfId="66" priority="2673" stopIfTrue="1">
      <formula>DH6="E"</formula>
    </cfRule>
    <cfRule type="expression" dxfId="65" priority="2674" stopIfTrue="1">
      <formula>DH6="F"</formula>
    </cfRule>
    <cfRule type="expression" dxfId="64" priority="2675" stopIfTrue="1">
      <formula>DH6 ="C"</formula>
    </cfRule>
    <cfRule type="expression" dxfId="63" priority="2676">
      <formula>DH6 ="B"</formula>
    </cfRule>
    <cfRule type="cellIs" dxfId="62" priority="2677" stopIfTrue="1" operator="equal">
      <formula>0</formula>
    </cfRule>
    <cfRule type="expression" dxfId="61" priority="2678">
      <formula>DH6 ="A"</formula>
    </cfRule>
  </conditionalFormatting>
  <conditionalFormatting sqref="DS6:EB36">
    <cfRule type="expression" dxfId="59" priority="38">
      <formula>WEEKDAY($DS6,2)&gt;5</formula>
    </cfRule>
  </conditionalFormatting>
  <conditionalFormatting sqref="EB6:EB36">
    <cfRule type="expression" dxfId="58" priority="2">
      <formula>DT6 ="R"</formula>
    </cfRule>
    <cfRule type="expression" dxfId="57" priority="2679" stopIfTrue="1">
      <formula>DT6="FE"</formula>
    </cfRule>
    <cfRule type="expression" dxfId="56" priority="2680" stopIfTrue="1">
      <formula>DT6="E"</formula>
    </cfRule>
    <cfRule type="expression" dxfId="55" priority="2681" stopIfTrue="1">
      <formula>DT6="F"</formula>
    </cfRule>
    <cfRule type="expression" dxfId="54" priority="2682" stopIfTrue="1">
      <formula>DT6 ="C"</formula>
    </cfRule>
    <cfRule type="expression" dxfId="53" priority="2683">
      <formula>DT6 ="B"</formula>
    </cfRule>
    <cfRule type="cellIs" dxfId="52" priority="2684" stopIfTrue="1" operator="equal">
      <formula>0</formula>
    </cfRule>
    <cfRule type="expression" dxfId="51" priority="2685">
      <formula>DT6 ="A"</formula>
    </cfRule>
  </conditionalFormatting>
  <conditionalFormatting sqref="EE6:EN36">
    <cfRule type="expression" dxfId="50" priority="37">
      <formula>WEEKDAY($EE6,2)&gt;5</formula>
    </cfRule>
  </conditionalFormatting>
  <conditionalFormatting sqref="EN6:EN36">
    <cfRule type="expression" dxfId="48" priority="53" stopIfTrue="1">
      <formula>EF6 ="C"</formula>
    </cfRule>
    <cfRule type="expression" dxfId="47" priority="52" stopIfTrue="1">
      <formula>EF6="F"</formula>
    </cfRule>
    <cfRule type="expression" dxfId="46" priority="51" stopIfTrue="1">
      <formula>EF6="E"</formula>
    </cfRule>
    <cfRule type="expression" dxfId="45" priority="50" stopIfTrue="1">
      <formula>EF6="FE"</formula>
    </cfRule>
    <cfRule type="expression" dxfId="44" priority="1">
      <formula>EF6 ="R"</formula>
    </cfRule>
    <cfRule type="expression" dxfId="43" priority="2686">
      <formula>EF6 ="B"</formula>
    </cfRule>
    <cfRule type="cellIs" dxfId="42" priority="2687" stopIfTrue="1" operator="equal">
      <formula>0</formula>
    </cfRule>
    <cfRule type="expression" dxfId="41" priority="2688">
      <formula>EF6 ="A"</formula>
    </cfRule>
  </conditionalFormatting>
  <printOptions horizontalCentered="1" verticalCentered="1"/>
  <pageMargins left="0" right="0" top="0" bottom="0" header="0.51181102362204722" footer="0.31496062992125984"/>
  <pageSetup paperSize="9" scale="52" orientation="landscape" r:id="rId1"/>
  <headerFooter alignWithMargins="0">
    <oddFooter>&amp;RPlanning_formation_BFC_V2024.02.13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C21AB9F6-079F-4A74-BD20-C858A8494E46}">
            <xm:f>COUNTIF(Fériés!$A$2:$A$13,$C6)&gt;0</xm:f>
            <x14:dxf>
              <fill>
                <patternFill>
                  <bgColor theme="0" tint="-0.14996795556505021"/>
                </patternFill>
              </fill>
            </x14:dxf>
          </x14:cfRule>
          <xm:sqref>C6:L36</xm:sqref>
        </x14:conditionalFormatting>
        <x14:conditionalFormatting xmlns:xm="http://schemas.microsoft.com/office/excel/2006/main">
          <x14:cfRule type="expression" priority="26" id="{0F61D5BD-40C5-4901-8C85-3FD1448CC12C}">
            <xm:f>COUNTIF(Fériés!$A2:$A37,$O6)&gt;0</xm:f>
            <x14:dxf>
              <fill>
                <patternFill>
                  <bgColor theme="0" tint="-0.14996795556505021"/>
                </patternFill>
              </fill>
            </x14:dxf>
          </x14:cfRule>
          <xm:sqref>O6:X36</xm:sqref>
        </x14:conditionalFormatting>
        <x14:conditionalFormatting xmlns:xm="http://schemas.microsoft.com/office/excel/2006/main">
          <x14:cfRule type="expression" priority="25" id="{BF429B67-D88C-4FF0-BBF3-FC3E0F64ACD4}">
            <xm:f>COUNTIF(Fériés!$A$2:$A$37,$AA6)&gt;0</xm:f>
            <x14:dxf>
              <fill>
                <patternFill>
                  <bgColor theme="0" tint="-0.14996795556505021"/>
                </patternFill>
              </fill>
            </x14:dxf>
          </x14:cfRule>
          <xm:sqref>AA6:AJ36</xm:sqref>
        </x14:conditionalFormatting>
        <x14:conditionalFormatting xmlns:xm="http://schemas.microsoft.com/office/excel/2006/main">
          <x14:cfRule type="expression" priority="33" id="{4A10F1CF-73AC-4DC7-945B-E38AD41CF924}">
            <xm:f>COUNTIF(Fériés!$A$2:$A$37,$AM6)&gt;0</xm:f>
            <x14:dxf>
              <fill>
                <patternFill>
                  <bgColor theme="0" tint="-0.14996795556505021"/>
                </patternFill>
              </fill>
            </x14:dxf>
          </x14:cfRule>
          <xm:sqref>AM6:AV36</xm:sqref>
        </x14:conditionalFormatting>
        <x14:conditionalFormatting xmlns:xm="http://schemas.microsoft.com/office/excel/2006/main">
          <x14:cfRule type="expression" priority="23" id="{D410750E-B48D-41A4-889F-C3F0CC7F7E4D}">
            <xm:f>COUNTIF(Fériés!$A$2:$A$13,$AY6)&gt;0</xm:f>
            <x14:dxf>
              <fill>
                <patternFill patternType="solid">
                  <bgColor theme="0" tint="-0.14990691854609822"/>
                </patternFill>
              </fill>
            </x14:dxf>
          </x14:cfRule>
          <xm:sqref>AY6:BH36</xm:sqref>
        </x14:conditionalFormatting>
        <x14:conditionalFormatting xmlns:xm="http://schemas.microsoft.com/office/excel/2006/main">
          <x14:cfRule type="expression" priority="22" id="{2F9A480B-73F1-4EED-8E81-479FE7F9AF18}">
            <xm:f>COUNTIF(Fériés!$A$2:$A$13,$BK6)&gt;0</xm:f>
            <x14:dxf>
              <fill>
                <patternFill>
                  <bgColor theme="0" tint="-0.14996795556505021"/>
                </patternFill>
              </fill>
            </x14:dxf>
          </x14:cfRule>
          <xm:sqref>BK6:BT35 BM7:BO36 BT7:BT36</xm:sqref>
        </x14:conditionalFormatting>
        <x14:conditionalFormatting xmlns:xm="http://schemas.microsoft.com/office/excel/2006/main">
          <x14:cfRule type="expression" priority="21" id="{86BFF244-E251-4F3E-A5B1-290787FA9EE2}">
            <xm:f>COUNTIF(Fériés!$A$2:$A$13,$BW6)&gt;0</xm:f>
            <x14:dxf>
              <fill>
                <patternFill>
                  <bgColor theme="0" tint="-0.14996795556505021"/>
                </patternFill>
              </fill>
            </x14:dxf>
          </x14:cfRule>
          <xm:sqref>BW6:CF36</xm:sqref>
        </x14:conditionalFormatting>
        <x14:conditionalFormatting xmlns:xm="http://schemas.microsoft.com/office/excel/2006/main">
          <x14:cfRule type="expression" priority="20" id="{557AD496-20FD-4575-879F-4815894591F5}">
            <xm:f>COUNTIF(Fériés!$A$2:$A$13,$CI6)&gt;0</xm:f>
            <x14:dxf>
              <fill>
                <patternFill>
                  <bgColor theme="0" tint="-0.14996795556505021"/>
                </patternFill>
              </fill>
            </x14:dxf>
          </x14:cfRule>
          <xm:sqref>CI6:CR36</xm:sqref>
        </x14:conditionalFormatting>
        <x14:conditionalFormatting xmlns:xm="http://schemas.microsoft.com/office/excel/2006/main">
          <x14:cfRule type="expression" priority="19" id="{BCB52776-3354-4E9F-A369-3F9A186011D5}">
            <xm:f>COUNTIF(Fériés!$A$2:$A$13,$CU6)&gt;0</xm:f>
            <x14:dxf>
              <fill>
                <patternFill>
                  <bgColor theme="0" tint="-0.14996795556505021"/>
                </patternFill>
              </fill>
            </x14:dxf>
          </x14:cfRule>
          <xm:sqref>CU6:DD36</xm:sqref>
        </x14:conditionalFormatting>
        <x14:conditionalFormatting xmlns:xm="http://schemas.microsoft.com/office/excel/2006/main">
          <x14:cfRule type="expression" priority="18" id="{41A5212F-DF54-4BED-AC0F-DC460307D004}">
            <xm:f>COUNTIF(Fériés!$A$2:$A$13,$DG6)&gt;0</xm:f>
            <x14:dxf>
              <fill>
                <patternFill>
                  <bgColor theme="0" tint="-0.14996795556505021"/>
                </patternFill>
              </fill>
            </x14:dxf>
          </x14:cfRule>
          <xm:sqref>DG6:DP36</xm:sqref>
        </x14:conditionalFormatting>
        <x14:conditionalFormatting xmlns:xm="http://schemas.microsoft.com/office/excel/2006/main">
          <x14:cfRule type="expression" priority="17" id="{C5A17C84-4282-47EE-9D42-13D4D839D919}">
            <xm:f>COUNTIF(Fériés!$A$2:$A$13,$DS6)&gt;0</xm:f>
            <x14:dxf>
              <fill>
                <patternFill>
                  <bgColor theme="0" tint="-0.14996795556505021"/>
                </patternFill>
              </fill>
            </x14:dxf>
          </x14:cfRule>
          <xm:sqref>DS6:EB36</xm:sqref>
        </x14:conditionalFormatting>
        <x14:conditionalFormatting xmlns:xm="http://schemas.microsoft.com/office/excel/2006/main">
          <x14:cfRule type="expression" priority="16" id="{0290EA67-AB7E-4A08-9101-7C247296E86E}">
            <xm:f>COUNTIF(Fériés!$A$2:$A$13,$EE6)&gt;0</xm:f>
            <x14:dxf>
              <fill>
                <patternFill>
                  <bgColor theme="0" tint="-0.14996795556505021"/>
                </patternFill>
              </fill>
            </x14:dxf>
          </x14:cfRule>
          <xm:sqref>EE6:EN36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Fériés!$H$2:$H$11</xm:f>
          </x14:formula1>
          <xm:sqref>O2:S3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120B-EF82-43DC-B354-995FE458576B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F48"/>
  <sheetViews>
    <sheetView showGridLines="0" showZeros="0" zoomScale="90" zoomScaleNormal="90" workbookViewId="0">
      <pane ySplit="5" topLeftCell="A6" activePane="bottomLeft" state="frozen"/>
      <selection pane="bottomLeft" activeCell="I7" sqref="I7"/>
    </sheetView>
  </sheetViews>
  <sheetFormatPr baseColWidth="10" defaultColWidth="9.7109375" defaultRowHeight="21" customHeight="1" x14ac:dyDescent="0.2"/>
  <cols>
    <col min="1" max="1" width="6.28515625" style="1" customWidth="1"/>
    <col min="2" max="2" width="2.42578125" style="1" customWidth="1"/>
    <col min="3" max="3" width="6.7109375" style="1" customWidth="1"/>
    <col min="4" max="4" width="4.7109375" style="1" customWidth="1"/>
    <col min="5" max="8" width="4.7109375" style="1" hidden="1" customWidth="1"/>
    <col min="9" max="9" width="4.7109375" style="1" customWidth="1"/>
    <col min="10" max="10" width="4" style="1" hidden="1" customWidth="1"/>
    <col min="11" max="11" width="2.7109375" style="1" customWidth="1"/>
    <col min="12" max="12" width="6.7109375" style="1" customWidth="1"/>
    <col min="13" max="13" width="4.7109375" style="1" customWidth="1"/>
    <col min="14" max="17" width="4.7109375" style="1" hidden="1" customWidth="1"/>
    <col min="18" max="18" width="4.7109375" style="1" customWidth="1"/>
    <col min="19" max="19" width="4.7109375" style="1" hidden="1" customWidth="1"/>
    <col min="20" max="20" width="2.7109375" style="1" customWidth="1"/>
    <col min="21" max="21" width="6.7109375" style="1" customWidth="1"/>
    <col min="22" max="22" width="4.7109375" style="1" customWidth="1"/>
    <col min="23" max="26" width="4.7109375" style="1" hidden="1" customWidth="1"/>
    <col min="27" max="27" width="4.7109375" style="1" customWidth="1"/>
    <col min="28" max="28" width="4.7109375" style="1" hidden="1" customWidth="1"/>
    <col min="29" max="29" width="2.7109375" style="1" customWidth="1"/>
    <col min="30" max="30" width="6.7109375" style="1" customWidth="1"/>
    <col min="31" max="31" width="4.7109375" style="1" customWidth="1"/>
    <col min="32" max="35" width="4.7109375" style="1" hidden="1" customWidth="1"/>
    <col min="36" max="36" width="4.7109375" style="1" customWidth="1"/>
    <col min="37" max="37" width="4.7109375" style="1" hidden="1" customWidth="1"/>
    <col min="38" max="38" width="2.7109375" style="1" customWidth="1"/>
    <col min="39" max="39" width="6.7109375" style="1" customWidth="1"/>
    <col min="40" max="40" width="4.7109375" style="1" customWidth="1"/>
    <col min="41" max="44" width="4.7109375" style="1" hidden="1" customWidth="1"/>
    <col min="45" max="45" width="4.7109375" style="1" customWidth="1"/>
    <col min="46" max="46" width="4.7109375" style="1" hidden="1" customWidth="1"/>
    <col min="47" max="47" width="2.7109375" style="1" customWidth="1"/>
    <col min="48" max="48" width="8.140625" style="1" customWidth="1"/>
    <col min="49" max="49" width="4.7109375" style="1" customWidth="1"/>
    <col min="50" max="53" width="4.7109375" style="1" hidden="1" customWidth="1"/>
    <col min="54" max="54" width="4.7109375" style="1" customWidth="1"/>
    <col min="55" max="55" width="4.7109375" style="1" hidden="1" customWidth="1"/>
    <col min="56" max="56" width="2.7109375" style="1" customWidth="1"/>
    <col min="57" max="57" width="6.7109375" style="1" customWidth="1"/>
    <col min="58" max="58" width="4.7109375" style="1" customWidth="1"/>
    <col min="59" max="62" width="4.7109375" style="1" hidden="1" customWidth="1"/>
    <col min="63" max="63" width="4.7109375" style="1" customWidth="1"/>
    <col min="64" max="64" width="4.7109375" style="1" hidden="1" customWidth="1"/>
    <col min="65" max="65" width="2.7109375" style="1" customWidth="1"/>
    <col min="66" max="66" width="6.7109375" style="1" customWidth="1"/>
    <col min="67" max="67" width="4.7109375" style="1" customWidth="1"/>
    <col min="68" max="71" width="4.7109375" style="1" hidden="1" customWidth="1"/>
    <col min="72" max="72" width="4.7109375" style="75" customWidth="1"/>
    <col min="73" max="73" width="4.7109375" style="1" hidden="1" customWidth="1"/>
    <col min="74" max="74" width="2.7109375" style="1" customWidth="1"/>
    <col min="75" max="75" width="6.7109375" style="1" customWidth="1"/>
    <col min="76" max="76" width="4.7109375" style="1" customWidth="1"/>
    <col min="77" max="80" width="4.7109375" style="1" hidden="1" customWidth="1"/>
    <col min="81" max="81" width="4.7109375" style="1" customWidth="1"/>
    <col min="82" max="82" width="4.7109375" style="1" hidden="1" customWidth="1"/>
    <col min="83" max="83" width="2.7109375" style="1" customWidth="1"/>
    <col min="84" max="84" width="6.7109375" style="1" customWidth="1"/>
    <col min="85" max="85" width="4.7109375" style="1" customWidth="1"/>
    <col min="86" max="89" width="4.7109375" style="1" hidden="1" customWidth="1"/>
    <col min="90" max="90" width="4.7109375" style="1" customWidth="1"/>
    <col min="91" max="91" width="4.7109375" style="1" hidden="1" customWidth="1"/>
    <col min="92" max="92" width="2.7109375" style="1" customWidth="1"/>
    <col min="93" max="93" width="6.7109375" style="1" customWidth="1"/>
    <col min="94" max="94" width="4.7109375" style="1" customWidth="1"/>
    <col min="95" max="98" width="4.7109375" style="1" hidden="1" customWidth="1"/>
    <col min="99" max="99" width="4.7109375" style="1" customWidth="1"/>
    <col min="100" max="100" width="4.7109375" style="1" hidden="1" customWidth="1"/>
    <col min="101" max="101" width="2.7109375" style="1" customWidth="1"/>
    <col min="102" max="102" width="6.7109375" style="1" customWidth="1"/>
    <col min="103" max="103" width="4.7109375" style="1" customWidth="1"/>
    <col min="104" max="107" width="4.7109375" style="1" hidden="1" customWidth="1"/>
    <col min="108" max="108" width="4.7109375" style="1" customWidth="1"/>
    <col min="109" max="109" width="4.42578125" style="1" hidden="1" customWidth="1"/>
    <col min="110" max="16384" width="9.7109375" style="1"/>
  </cols>
  <sheetData>
    <row r="1" spans="1:110" ht="21" customHeight="1" x14ac:dyDescent="0.2"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M1" s="234" t="s">
        <v>41</v>
      </c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</row>
    <row r="2" spans="1:110" ht="21" customHeight="1" x14ac:dyDescent="0.2">
      <c r="L2" s="235">
        <f>AN+1</f>
        <v>2028</v>
      </c>
      <c r="M2" s="235"/>
      <c r="AD2" s="236" t="s">
        <v>42</v>
      </c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</row>
    <row r="3" spans="1:110" ht="7.5" customHeight="1" x14ac:dyDescent="0.2">
      <c r="L3" s="235"/>
      <c r="M3" s="235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</row>
    <row r="4" spans="1:110" ht="49.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158" t="s">
        <v>43</v>
      </c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55"/>
      <c r="AP4" s="55"/>
      <c r="AQ4" s="55"/>
      <c r="AR4" s="55"/>
      <c r="AS4" s="218"/>
      <c r="AT4" s="218"/>
      <c r="AU4" s="218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55"/>
      <c r="BH4" s="55"/>
      <c r="BI4" s="55"/>
      <c r="BJ4" s="55"/>
      <c r="BK4" s="161" t="s">
        <v>1</v>
      </c>
      <c r="BL4" s="161"/>
      <c r="BM4" s="161"/>
      <c r="BN4" s="161"/>
      <c r="BO4" s="211"/>
      <c r="BP4" s="212"/>
      <c r="BQ4" s="212"/>
      <c r="BR4" s="212"/>
      <c r="BS4" s="212"/>
      <c r="BT4" s="212"/>
      <c r="BU4" s="58"/>
      <c r="BV4" s="58"/>
      <c r="BW4" s="161" t="s">
        <v>2</v>
      </c>
      <c r="BX4" s="161"/>
      <c r="BY4" s="55"/>
      <c r="BZ4" s="55"/>
      <c r="CA4" s="55"/>
      <c r="CB4" s="55"/>
      <c r="CC4" s="211"/>
      <c r="CD4" s="211"/>
      <c r="CE4" s="211"/>
      <c r="CF4" s="212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F4" s="55"/>
    </row>
    <row r="5" spans="1:110" ht="21" customHeight="1" x14ac:dyDescent="0.2">
      <c r="A5" s="55"/>
      <c r="B5" s="231" t="s">
        <v>3</v>
      </c>
      <c r="C5" s="232"/>
      <c r="D5" s="232"/>
      <c r="E5" s="232"/>
      <c r="F5" s="232"/>
      <c r="G5" s="232"/>
      <c r="H5" s="232"/>
      <c r="I5" s="233"/>
      <c r="J5" s="74"/>
      <c r="K5" s="145" t="s">
        <v>4</v>
      </c>
      <c r="L5" s="146"/>
      <c r="M5" s="146"/>
      <c r="N5" s="146"/>
      <c r="O5" s="146"/>
      <c r="P5" s="146"/>
      <c r="Q5" s="146"/>
      <c r="R5" s="147"/>
      <c r="S5" s="74"/>
      <c r="T5" s="145" t="s">
        <v>5</v>
      </c>
      <c r="U5" s="146"/>
      <c r="V5" s="146"/>
      <c r="W5" s="146"/>
      <c r="X5" s="146"/>
      <c r="Y5" s="146"/>
      <c r="Z5" s="146"/>
      <c r="AA5" s="147"/>
      <c r="AB5" s="74"/>
      <c r="AC5" s="145" t="s">
        <v>6</v>
      </c>
      <c r="AD5" s="146"/>
      <c r="AE5" s="146"/>
      <c r="AF5" s="146"/>
      <c r="AG5" s="146"/>
      <c r="AH5" s="146"/>
      <c r="AI5" s="146"/>
      <c r="AJ5" s="147"/>
      <c r="AK5" s="74"/>
      <c r="AL5" s="145" t="s">
        <v>7</v>
      </c>
      <c r="AM5" s="146"/>
      <c r="AN5" s="146"/>
      <c r="AO5" s="146"/>
      <c r="AP5" s="146"/>
      <c r="AQ5" s="146"/>
      <c r="AR5" s="146"/>
      <c r="AS5" s="147"/>
      <c r="AT5" s="74"/>
      <c r="AU5" s="145" t="s">
        <v>8</v>
      </c>
      <c r="AV5" s="146"/>
      <c r="AW5" s="146"/>
      <c r="AX5" s="146"/>
      <c r="AY5" s="146"/>
      <c r="AZ5" s="146"/>
      <c r="BA5" s="146"/>
      <c r="BB5" s="147"/>
      <c r="BC5" s="74"/>
      <c r="BD5" s="145" t="s">
        <v>9</v>
      </c>
      <c r="BE5" s="146"/>
      <c r="BF5" s="146"/>
      <c r="BG5" s="146"/>
      <c r="BH5" s="146"/>
      <c r="BI5" s="146"/>
      <c r="BJ5" s="146"/>
      <c r="BK5" s="147"/>
      <c r="BL5" s="74"/>
      <c r="BM5" s="145" t="s">
        <v>10</v>
      </c>
      <c r="BN5" s="146"/>
      <c r="BO5" s="146"/>
      <c r="BP5" s="146"/>
      <c r="BQ5" s="146"/>
      <c r="BR5" s="146"/>
      <c r="BS5" s="146"/>
      <c r="BT5" s="147"/>
      <c r="BU5" s="74"/>
      <c r="BV5" s="145" t="s">
        <v>11</v>
      </c>
      <c r="BW5" s="146"/>
      <c r="BX5" s="146"/>
      <c r="BY5" s="146"/>
      <c r="BZ5" s="146"/>
      <c r="CA5" s="146"/>
      <c r="CB5" s="146"/>
      <c r="CC5" s="147"/>
      <c r="CD5" s="74"/>
      <c r="CE5" s="145" t="s">
        <v>12</v>
      </c>
      <c r="CF5" s="146"/>
      <c r="CG5" s="146"/>
      <c r="CH5" s="146"/>
      <c r="CI5" s="146"/>
      <c r="CJ5" s="146"/>
      <c r="CK5" s="146"/>
      <c r="CL5" s="147"/>
      <c r="CM5" s="74"/>
      <c r="CN5" s="145" t="s">
        <v>13</v>
      </c>
      <c r="CO5" s="146"/>
      <c r="CP5" s="146"/>
      <c r="CQ5" s="146"/>
      <c r="CR5" s="146"/>
      <c r="CS5" s="146"/>
      <c r="CT5" s="146"/>
      <c r="CU5" s="147"/>
      <c r="CV5" s="74"/>
      <c r="CW5" s="145" t="s">
        <v>14</v>
      </c>
      <c r="CX5" s="146"/>
      <c r="CY5" s="146"/>
      <c r="CZ5" s="146"/>
      <c r="DA5" s="146"/>
      <c r="DB5" s="146"/>
      <c r="DC5" s="146"/>
      <c r="DD5" s="147"/>
      <c r="DF5" s="55"/>
    </row>
    <row r="6" spans="1:110" ht="21" customHeight="1" x14ac:dyDescent="0.2">
      <c r="A6" s="55"/>
      <c r="B6" s="68" t="str">
        <f>IF(WEEKDAY(C6,2)=3, _xlfn.ISOWEEKNUM(C6),"")</f>
        <v/>
      </c>
      <c r="C6" s="4">
        <f>DATE(AN+1,1,1)</f>
        <v>46753</v>
      </c>
      <c r="D6" s="66"/>
      <c r="E6" s="16">
        <f>IF(D6="E",I6,0)</f>
        <v>0</v>
      </c>
      <c r="F6" s="16">
        <f>IF(D6="F",I6,0)</f>
        <v>0</v>
      </c>
      <c r="G6" s="16">
        <f>IF(D6="C",I6,0)</f>
        <v>0</v>
      </c>
      <c r="H6" s="16">
        <f t="shared" ref="H6:H36" si="0">IF(D6="SE",J6,0)</f>
        <v>0</v>
      </c>
      <c r="I6" s="16">
        <f>IF(OR(D6="E",D6="F",D6="C"),J6,0)</f>
        <v>0</v>
      </c>
      <c r="J6" s="16">
        <f t="shared" ref="J6:J36" si="1">IF(WEEKDAY(C6,2)&gt;5,0,IF(WEEKDAY(C6,2)=5,$D$47,IF(WEEKDAY(C6,2)=4,$D$46,IF(WEEKDAY(C6,2)=3,$D$45,IF(WEEKDAY(C6,2)=2,$D$44,IF(WEEKDAY(C6,2)=1,$D$43,"PB"))))))</f>
        <v>0</v>
      </c>
      <c r="K6" s="68" t="str">
        <f>IF(WEEKDAY(L6,2)=3, _xlfn.ISOWEEKNUM(L6),"")</f>
        <v/>
      </c>
      <c r="L6" s="4">
        <f>C36+1</f>
        <v>46784</v>
      </c>
      <c r="M6" s="8"/>
      <c r="N6" s="16">
        <f t="shared" ref="N6:N36" si="2">IF(M6="E",R6,0)</f>
        <v>0</v>
      </c>
      <c r="O6" s="16">
        <f t="shared" ref="O6:O36" si="3">IF(M6="F",R6,0)</f>
        <v>0</v>
      </c>
      <c r="P6" s="16">
        <f t="shared" ref="P6:P36" si="4">IF(M6="C",R6,0)</f>
        <v>0</v>
      </c>
      <c r="Q6" s="16">
        <f t="shared" ref="Q6:Q36" si="5">IF(M6="SE",S6,0)</f>
        <v>0</v>
      </c>
      <c r="R6" s="16">
        <f t="shared" ref="R6:R36" si="6">IF(OR(M6="E",M6="F",M6="C"),S6,0)</f>
        <v>0</v>
      </c>
      <c r="S6" s="16">
        <f t="shared" ref="S6:S36" si="7">IF(WEEKDAY(L6,2)&gt;5,0,IF(WEEKDAY(L6,2)=5,$D$47,IF(WEEKDAY(L6,2)=4,$D$46,IF(WEEKDAY(L6,2)=3,$D$45,IF(WEEKDAY(L6,2)=2,$D$44,IF(WEEKDAY(L6,2)=1,$D$43,"PB"))))))</f>
        <v>8</v>
      </c>
      <c r="T6" s="68" t="str">
        <f>IF(WEEKDAY(U6,2)=3, _xlfn.ISOWEEKNUM(U6),"")</f>
        <v/>
      </c>
      <c r="U6" s="4">
        <f>L33+1</f>
        <v>46812</v>
      </c>
      <c r="V6" s="8"/>
      <c r="W6" s="16">
        <f>IF(V6="E",AA6,0)</f>
        <v>0</v>
      </c>
      <c r="X6" s="16">
        <f t="shared" ref="X6:X36" si="8">IF(V6="F",AA6,0)</f>
        <v>0</v>
      </c>
      <c r="Y6" s="16">
        <f>IF(V6="C",AA6,0)</f>
        <v>0</v>
      </c>
      <c r="Z6" s="16">
        <f t="shared" ref="Z6:Z36" si="9">IF(V6="SE",AB6,0)</f>
        <v>0</v>
      </c>
      <c r="AA6" s="16">
        <f>IF(OR(V6="E",V6="F",V6="C",V6="SE"),AB6,0)</f>
        <v>0</v>
      </c>
      <c r="AB6" s="16">
        <f>IF(WEEKDAY(U6,2)&gt;5,0,IF(WEEKDAY(U6,2)=5,$D$47,IF(WEEKDAY(U6,2)=4,$D$46,IF(WEEKDAY(U6,2)=3,$D$45,IF(WEEKDAY(U6,2)=2,$D$44,IF(WEEKDAY(U6,2)=1,$D$43,"PB"))))))</f>
        <v>8</v>
      </c>
      <c r="AC6" s="68" t="str">
        <f>IF(WEEKDAY(AD6,2)=3, _xlfn.ISOWEEKNUM(AD6),"")</f>
        <v/>
      </c>
      <c r="AD6" s="4">
        <f>U36+1</f>
        <v>46843</v>
      </c>
      <c r="AE6" s="8"/>
      <c r="AF6" s="16">
        <f>IF(AE6="E",AJ6,0)</f>
        <v>0</v>
      </c>
      <c r="AG6" s="16">
        <f t="shared" ref="AG6:AG36" si="10">IF(AE6="F",AJ6,0)</f>
        <v>0</v>
      </c>
      <c r="AH6" s="16">
        <f>IF(AE6="C",AJ6,0)</f>
        <v>0</v>
      </c>
      <c r="AI6" s="16">
        <f t="shared" ref="AI6:AI36" si="11">IF(AE6="SE",AK6,0)</f>
        <v>0</v>
      </c>
      <c r="AJ6" s="16">
        <f>IF(OR(AE6="E",AE6="F",AE6="C"),AK6,0)</f>
        <v>0</v>
      </c>
      <c r="AK6" s="16">
        <f>IF(WEEKDAY(AD6,2)&gt;5,0,IF(WEEKDAY(AD6,2)=5,$D$47,IF(WEEKDAY(AD6,2)=4,$D$46,IF(WEEKDAY(AD6,2)=3,$D$45,IF(WEEKDAY(AD6,2)=2,$D$44,IF(WEEKDAY(AD6,2)=1,$D$43,"PB"))))))</f>
        <v>4</v>
      </c>
      <c r="AL6" s="68" t="str">
        <f>IF(WEEKDAY(AM6,2)=3, _xlfn.ISOWEEKNUM(AM6),"")</f>
        <v/>
      </c>
      <c r="AM6" s="4">
        <f>AD35+1</f>
        <v>46873</v>
      </c>
      <c r="AN6" s="8"/>
      <c r="AO6" s="16">
        <f>IF(AN6="E",AS6,0)</f>
        <v>0</v>
      </c>
      <c r="AP6" s="16">
        <f t="shared" ref="AP6:AP36" si="12">IF(AN6="F",AS6,0)</f>
        <v>0</v>
      </c>
      <c r="AQ6" s="16">
        <f>IF(AN6="C",AS6,0)</f>
        <v>0</v>
      </c>
      <c r="AR6" s="16">
        <f>IF(AN6="SE",AT6,0)</f>
        <v>0</v>
      </c>
      <c r="AS6" s="16">
        <f>IF(OR(AN6="e",AN6="F",AN6="c",AN6="SE"),AT6,0)</f>
        <v>0</v>
      </c>
      <c r="AT6" s="16">
        <f>IF(WEEKDAY(AM6,2)&gt;5,0,IF(WEEKDAY(AM6,2)=5,$D$47,IF(WEEKDAY(AM6,2)=4,$D$46,IF(WEEKDAY(AM6,2)=3,$D$45,IF(WEEKDAY(AM6,2)=2,$D$44,IF(WEEKDAY(AM6,2)=1,$D$43,"PB"))))))</f>
        <v>0</v>
      </c>
      <c r="AU6" s="68">
        <f>IF(WEEKDAY(AV6,2)=3, _xlfn.ISOWEEKNUM(AV6),"")</f>
        <v>22</v>
      </c>
      <c r="AV6" s="4">
        <f>AM36+1</f>
        <v>46904</v>
      </c>
      <c r="AW6" s="8"/>
      <c r="AX6" s="16">
        <f>IF(AW6="E",BB6,0)</f>
        <v>0</v>
      </c>
      <c r="AY6" s="16">
        <f t="shared" ref="AY6:AY36" si="13">IF(AW6="F",BB6,0)</f>
        <v>0</v>
      </c>
      <c r="AZ6" s="16">
        <f>IF(AW6="C",BB6,0)</f>
        <v>0</v>
      </c>
      <c r="BA6" s="16">
        <f t="shared" ref="BA6:BA36" si="14">IF(AW6="SE",BC6,0)</f>
        <v>0</v>
      </c>
      <c r="BB6" s="16">
        <f>IF(OR(AW6="E",AW6="F",AW6="C",AW6="SE"),BC6,0)</f>
        <v>0</v>
      </c>
      <c r="BC6" s="16">
        <f>IF(WEEKDAY(AV6,2)&gt;5,0,IF(WEEKDAY(AV6,2)=5,$D$47,IF(WEEKDAY(AV6,2)=4,$D$46,IF(WEEKDAY(AV6,2)=3,$D$45,IF(WEEKDAY(AV6,2)=2,$D$44,IF(WEEKDAY(AV6,2)=1,$D$43,"PB"))))))</f>
        <v>8</v>
      </c>
      <c r="BD6" s="68" t="str">
        <f>IF(WEEKDAY(BE6,2)=3, _xlfn.ISOWEEKNUM(BE6),"")</f>
        <v/>
      </c>
      <c r="BE6" s="4">
        <f>AV35+1</f>
        <v>46934</v>
      </c>
      <c r="BF6" s="8"/>
      <c r="BG6" s="16">
        <f>IF(BF6="E",BK6,0)</f>
        <v>0</v>
      </c>
      <c r="BH6" s="16">
        <f t="shared" ref="BH6:BH36" si="15">IF(BF6="F",BK6,0)</f>
        <v>0</v>
      </c>
      <c r="BI6" s="16">
        <f>IF(BF6="C",BK6,0)</f>
        <v>0</v>
      </c>
      <c r="BJ6" s="16">
        <f t="shared" ref="BJ6:BJ36" si="16">IF(BF6="SE",BL6,0)</f>
        <v>0</v>
      </c>
      <c r="BK6" s="16">
        <f>IF(OR(BF6="E",BF6="F",BF6="C",BF6="SE"),BL6,0)</f>
        <v>0</v>
      </c>
      <c r="BL6" s="16">
        <f>IF(WEEKDAY(BE6,2)&gt;5,0,IF(WEEKDAY(BE6,2)=5,$D$47,IF(WEEKDAY(BE6,2)=4,$D$46,IF(WEEKDAY(BE6,2)=3,$D$45,IF(WEEKDAY(BE6,2)=2,$D$44,IF(WEEKDAY(BE6,2)=1,$D$43,"PB"))))))</f>
        <v>4</v>
      </c>
      <c r="BM6" s="68" t="str">
        <f>IF(WEEKDAY(BN6,2)=3, _xlfn.ISOWEEKNUM(BN6),"")</f>
        <v/>
      </c>
      <c r="BN6" s="4">
        <f>BE36+1</f>
        <v>46965</v>
      </c>
      <c r="BO6" s="8"/>
      <c r="BP6" s="16">
        <f>IF(BO6="E",BT6,0)</f>
        <v>0</v>
      </c>
      <c r="BQ6" s="16">
        <f t="shared" ref="BQ6:BQ36" si="17">IF(BO6="F",BT6,0)</f>
        <v>0</v>
      </c>
      <c r="BR6" s="16">
        <f>IF(BO6="C",BT6,0)</f>
        <v>0</v>
      </c>
      <c r="BS6" s="16">
        <f t="shared" ref="BS6:BS36" si="18">IF(BO6="SE",BU6,0)</f>
        <v>0</v>
      </c>
      <c r="BT6" s="10">
        <f>IF(OR(BO6="e",BO6="F",BO6="c",BO6="SE"),BU6,0)</f>
        <v>0</v>
      </c>
      <c r="BU6" s="16">
        <f>IF(WEEKDAY(BN6,2)&gt;5,0,IF(WEEKDAY(BN6,2)=5,$D$47,IF(WEEKDAY(BN6,2)=4,$D$46,IF(WEEKDAY(BN6,2)=3,$D$45,IF(WEEKDAY(BN6,2)=2,$D$44,IF(WEEKDAY(BN6,2)=1,$D$43,"PB"))))))</f>
        <v>7</v>
      </c>
      <c r="BV6" s="68" t="str">
        <f>IF(WEEKDAY(BW6,2)=3, _xlfn.ISOWEEKNUM(BW6),"")</f>
        <v/>
      </c>
      <c r="BW6" s="4">
        <f>BN36+1</f>
        <v>46996</v>
      </c>
      <c r="BX6" s="8"/>
      <c r="BY6" s="16">
        <f>IF(BX6="E",CC6,0)</f>
        <v>0</v>
      </c>
      <c r="BZ6" s="16">
        <f t="shared" ref="BZ6:BZ36" si="19">IF(BX6="F",CC6,0)</f>
        <v>0</v>
      </c>
      <c r="CA6" s="16">
        <f>IF(BX6="C",CC6,0)</f>
        <v>0</v>
      </c>
      <c r="CB6" s="16">
        <f t="shared" ref="CB6:CB36" si="20">IF(BX6="SE",CD6,0)</f>
        <v>0</v>
      </c>
      <c r="CC6" s="16">
        <f>IF(OR(BX6="E",BX6="F",BX6="C",BX6="SE"),CD6,0)</f>
        <v>0</v>
      </c>
      <c r="CD6" s="16">
        <f>IF(WEEKDAY(BW6,2)&gt;5,0,IF(WEEKDAY(BW6,2)=5,$D$47,IF(WEEKDAY(BW6,2)=4,$D$46,IF(WEEKDAY(BW6,2)=3,$D$45,IF(WEEKDAY(BW6,2)=2,$D$44,IF(WEEKDAY(BW6,2)=1,$D$43,"PB"))))))</f>
        <v>8</v>
      </c>
      <c r="CE6" s="68" t="str">
        <f>IF(WEEKDAY(CF6,2)=3, _xlfn.ISOWEEKNUM(CF6),"")</f>
        <v/>
      </c>
      <c r="CF6" s="4">
        <f>BW35+1</f>
        <v>47026</v>
      </c>
      <c r="CG6" s="8"/>
      <c r="CH6" s="16">
        <f>IF(CG6="E",CL6,0)</f>
        <v>0</v>
      </c>
      <c r="CI6" s="16">
        <f t="shared" ref="CI6:CI36" si="21">IF(CG6="F",CL6,0)</f>
        <v>0</v>
      </c>
      <c r="CJ6" s="16">
        <f>IF(CG6="C",CL6,0)</f>
        <v>0</v>
      </c>
      <c r="CK6" s="16">
        <f t="shared" ref="CK6:CK36" si="22">IF(CG6="SE",CM6,0)</f>
        <v>0</v>
      </c>
      <c r="CL6" s="16">
        <f>IF(OR(CG6="E",CG6="F",CG6="C",CG6="SE"),CM6,0)</f>
        <v>0</v>
      </c>
      <c r="CM6" s="16">
        <f>IF(WEEKDAY(CF6,2)&gt;5,0,IF(WEEKDAY(CF6,2)=5,$D$47,IF(WEEKDAY(CF6,2)=4,$D$46,IF(WEEKDAY(CF6,2)=3,$D$45,IF(WEEKDAY(CF6,2)=2,$D$44,IF(WEEKDAY(CF6,2)=1,$D$43,"PB"))))))</f>
        <v>0</v>
      </c>
      <c r="CN6" s="68" t="str">
        <f>IF(WEEKDAY(CO6,2)=3, _xlfn.ISOWEEKNUM(CO6),"")</f>
        <v/>
      </c>
      <c r="CO6" s="4">
        <f>CF36+1</f>
        <v>47057</v>
      </c>
      <c r="CP6" s="8"/>
      <c r="CQ6" s="16">
        <f>IF(CP6="E",CU6,0)</f>
        <v>0</v>
      </c>
      <c r="CR6" s="16">
        <f t="shared" ref="CR6:CR36" si="23">IF(CP6="F",CU6,0)</f>
        <v>0</v>
      </c>
      <c r="CS6" s="16">
        <f>IF(CP6="C",CU6,0)</f>
        <v>0</v>
      </c>
      <c r="CT6" s="16">
        <f t="shared" ref="CT6:CT36" si="24">IF(CP6="SE",CV6,0)</f>
        <v>0</v>
      </c>
      <c r="CU6" s="16">
        <f>IF(OR(CP6="E",CP6="F",CP6="C",CP6="SE"),CV6,0)</f>
        <v>0</v>
      </c>
      <c r="CV6" s="16">
        <f t="shared" ref="CV6:CV36" si="25">IF(WEEKDAY(CO6,2)&gt;5,0,IF(WEEKDAY(CO6,2)=5,$D$47,IF(WEEKDAY(CO6,2)=4,$D$46,IF(WEEKDAY(CO6,2)=3,$D$45,IF(WEEKDAY(CO6,2)=2,$D$44,IF(WEEKDAY(CO6,2)=1,$D$43,"PB"))))))</f>
        <v>8</v>
      </c>
      <c r="CW6" s="68" t="str">
        <f>IF(WEEKDAY(CX6,2)=3, _xlfn.ISOWEEKNUM(CX6),"")</f>
        <v/>
      </c>
      <c r="CX6" s="4">
        <f>CO35+1</f>
        <v>47087</v>
      </c>
      <c r="CY6" s="8"/>
      <c r="CZ6" s="16">
        <f>IF(CY6="E",DD6,0)</f>
        <v>0</v>
      </c>
      <c r="DA6" s="16">
        <f t="shared" ref="DA6:DA36" si="26">IF(CY6="F",DD6,0)</f>
        <v>0</v>
      </c>
      <c r="DB6" s="16">
        <f>IF(CY6="C",DD6,0)</f>
        <v>0</v>
      </c>
      <c r="DC6" s="16">
        <f t="shared" ref="DC6:DC36" si="27">IF(CY6="SE",DE6,0)</f>
        <v>0</v>
      </c>
      <c r="DD6" s="16">
        <f>IF(OR(CY6="E",CY6="F",CY6="C",CY6="SE"),DE6,0)</f>
        <v>0</v>
      </c>
      <c r="DE6" s="16">
        <f>IF(WEEKDAY(CX6,2)&gt;5,0,IF(WEEKDAY(CX6,2)=5,$D$47,IF(WEEKDAY(CX6,2)=4,$D$46,IF(WEEKDAY(CX6,2)=3,$D$45,IF(WEEKDAY(CX6,2)=2,$D$44,IF(WEEKDAY(CX6,2)=1,$D$43,"PB"))))))</f>
        <v>8</v>
      </c>
      <c r="DF6" s="55"/>
    </row>
    <row r="7" spans="1:110" ht="21" customHeight="1" x14ac:dyDescent="0.2">
      <c r="A7" s="55"/>
      <c r="B7" s="69" t="str">
        <f t="shared" ref="B7:B36" si="28">IF(WEEKDAY(C7,2)=3, _xlfn.ISOWEEKNUM(C7),"")</f>
        <v/>
      </c>
      <c r="C7" s="4">
        <f t="shared" ref="C7:C36" si="29">C6+1</f>
        <v>46754</v>
      </c>
      <c r="D7" s="66"/>
      <c r="E7" s="16">
        <f t="shared" ref="E7:E36" si="30">IF(D7="E",I7,0)</f>
        <v>0</v>
      </c>
      <c r="F7" s="16">
        <f t="shared" ref="F7:F36" si="31">IF(D7="F",I7,0)</f>
        <v>0</v>
      </c>
      <c r="G7" s="16">
        <f t="shared" ref="G7:G36" si="32">IF(D7="C",I7,0)</f>
        <v>0</v>
      </c>
      <c r="H7" s="16">
        <f t="shared" si="0"/>
        <v>0</v>
      </c>
      <c r="I7" s="16">
        <f t="shared" ref="I7:I36" si="33">IF(OR(D7="E",D7="F",D7="C"),J7,0)</f>
        <v>0</v>
      </c>
      <c r="J7" s="16">
        <f t="shared" si="1"/>
        <v>0</v>
      </c>
      <c r="K7" s="69">
        <f t="shared" ref="K7:K36" si="34">IF(WEEKDAY(L7,2)=3, _xlfn.ISOWEEKNUM(L7),"")</f>
        <v>5</v>
      </c>
      <c r="L7" s="4">
        <f t="shared" ref="L7:L33" si="35">L6+1</f>
        <v>46785</v>
      </c>
      <c r="M7" s="8"/>
      <c r="N7" s="16">
        <f t="shared" si="2"/>
        <v>0</v>
      </c>
      <c r="O7" s="16">
        <f t="shared" si="3"/>
        <v>0</v>
      </c>
      <c r="P7" s="16">
        <f t="shared" si="4"/>
        <v>0</v>
      </c>
      <c r="Q7" s="16">
        <f t="shared" si="5"/>
        <v>0</v>
      </c>
      <c r="R7" s="16">
        <f t="shared" si="6"/>
        <v>0</v>
      </c>
      <c r="S7" s="16">
        <f t="shared" si="7"/>
        <v>8</v>
      </c>
      <c r="T7" s="69">
        <f t="shared" ref="T7:T35" si="36">IF(WEEKDAY(U7,2)=3, _xlfn.ISOWEEKNUM(U7),"")</f>
        <v>9</v>
      </c>
      <c r="U7" s="4">
        <f t="shared" ref="U7:U36" si="37">U6+1</f>
        <v>46813</v>
      </c>
      <c r="V7" s="8"/>
      <c r="W7" s="16">
        <f t="shared" ref="W7:W36" si="38">IF(V7="E",AA7,0)</f>
        <v>0</v>
      </c>
      <c r="X7" s="16">
        <f t="shared" si="8"/>
        <v>0</v>
      </c>
      <c r="Y7" s="16">
        <f t="shared" ref="Y7:Y36" si="39">IF(V7="C",AA7,0)</f>
        <v>0</v>
      </c>
      <c r="Z7" s="16">
        <f t="shared" si="9"/>
        <v>0</v>
      </c>
      <c r="AA7" s="16">
        <f t="shared" ref="AA7:AA36" si="40">IF(OR(V7="E",V7="F",V7="C",V7="SE"),AB7,0)</f>
        <v>0</v>
      </c>
      <c r="AB7" s="16">
        <f t="shared" ref="AB7:AB36" si="41">IF(WEEKDAY(U7,2)&gt;5,0,IF(WEEKDAY(U7,2)=5,$D$47,IF(WEEKDAY(U7,2)=4,$D$46,IF(WEEKDAY(U7,2)=3,$D$45,IF(WEEKDAY(U7,2)=2,$D$44,IF(WEEKDAY(U7,2)=1,$D$43,"PB"))))))</f>
        <v>8</v>
      </c>
      <c r="AC7" s="69" t="str">
        <f t="shared" ref="AC7:AC36" si="42">IF(WEEKDAY(AD7,2)=3, _xlfn.ISOWEEKNUM(AD7),"")</f>
        <v/>
      </c>
      <c r="AD7" s="4">
        <f t="shared" ref="AD7:AD35" si="43">AD6+1</f>
        <v>46844</v>
      </c>
      <c r="AE7" s="8"/>
      <c r="AF7" s="16">
        <f t="shared" ref="AF7:AF36" si="44">IF(AE7="E",AJ7,0)</f>
        <v>0</v>
      </c>
      <c r="AG7" s="16">
        <f t="shared" si="10"/>
        <v>0</v>
      </c>
      <c r="AH7" s="16">
        <f t="shared" ref="AH7:AH36" si="45">IF(AE7="C",AJ7,0)</f>
        <v>0</v>
      </c>
      <c r="AI7" s="16">
        <f t="shared" si="11"/>
        <v>0</v>
      </c>
      <c r="AJ7" s="16">
        <f t="shared" ref="AJ7:AJ36" si="46">IF(OR(AE7="E",AE7="F",AE7="C"),AK7,0)</f>
        <v>0</v>
      </c>
      <c r="AK7" s="16">
        <f t="shared" ref="AK7:AK36" si="47">IF(WEEKDAY(AD7,2)&gt;5,0,IF(WEEKDAY(AD7,2)=5,$D$47,IF(WEEKDAY(AD7,2)=4,$D$46,IF(WEEKDAY(AD7,2)=3,$D$45,IF(WEEKDAY(AD7,2)=2,$D$44,IF(WEEKDAY(AD7,2)=1,$D$43,"PB"))))))</f>
        <v>0</v>
      </c>
      <c r="AL7" s="69" t="str">
        <f t="shared" ref="AL7:AL36" si="48">IF(WEEKDAY(AM7,2)=3, _xlfn.ISOWEEKNUM(AM7),"")</f>
        <v/>
      </c>
      <c r="AM7" s="4">
        <f t="shared" ref="AM7:AM36" si="49">AM6+1</f>
        <v>46874</v>
      </c>
      <c r="AN7" s="8"/>
      <c r="AO7" s="16">
        <f t="shared" ref="AO7:AO36" si="50">IF(AN7="E",AS7,0)</f>
        <v>0</v>
      </c>
      <c r="AP7" s="16">
        <f t="shared" si="12"/>
        <v>0</v>
      </c>
      <c r="AQ7" s="16">
        <f t="shared" ref="AQ7:AQ36" si="51">IF(AN7="C",AS7,0)</f>
        <v>0</v>
      </c>
      <c r="AR7" s="16">
        <f t="shared" ref="AR7:AR36" si="52">IF(AN7="SE",AT7,0)</f>
        <v>0</v>
      </c>
      <c r="AS7" s="16">
        <f t="shared" ref="AS7:AS36" si="53">IF(OR(AN7="e",AN7="F",AN7="c",AN7="SE"),AT7,0)</f>
        <v>0</v>
      </c>
      <c r="AT7" s="16">
        <f t="shared" ref="AT7:AT36" si="54">IF(WEEKDAY(AM7,2)&gt;5,0,IF(WEEKDAY(AM7,2)=5,$D$47,IF(WEEKDAY(AM7,2)=4,$D$46,IF(WEEKDAY(AM7,2)=3,$D$45,IF(WEEKDAY(AM7,2)=2,$D$44,IF(WEEKDAY(AM7,2)=1,$D$43,"PB"))))))</f>
        <v>7</v>
      </c>
      <c r="AU7" s="69" t="str">
        <f t="shared" ref="AU7:AU36" si="55">IF(WEEKDAY(AV7,2)=3, _xlfn.ISOWEEKNUM(AV7),"")</f>
        <v/>
      </c>
      <c r="AV7" s="4">
        <f t="shared" ref="AV7:AV35" si="56">AV6+1</f>
        <v>46905</v>
      </c>
      <c r="AW7" s="8"/>
      <c r="AX7" s="16">
        <f t="shared" ref="AX7:AX36" si="57">IF(AW7="E",BB7,0)</f>
        <v>0</v>
      </c>
      <c r="AY7" s="16">
        <f t="shared" si="13"/>
        <v>0</v>
      </c>
      <c r="AZ7" s="16">
        <f t="shared" ref="AZ7:AZ36" si="58">IF(AW7="C",BB7,0)</f>
        <v>0</v>
      </c>
      <c r="BA7" s="16">
        <f t="shared" si="14"/>
        <v>0</v>
      </c>
      <c r="BB7" s="16">
        <f t="shared" ref="BB7:BB36" si="59">IF(OR(AW7="E",AW7="F",AW7="C",AW7="SE"),BC7,0)</f>
        <v>0</v>
      </c>
      <c r="BC7" s="16">
        <f t="shared" ref="BC7:BC36" si="60">IF(WEEKDAY(AV7,2)&gt;5,0,IF(WEEKDAY(AV7,2)=5,$D$47,IF(WEEKDAY(AV7,2)=4,$D$46,IF(WEEKDAY(AV7,2)=3,$D$45,IF(WEEKDAY(AV7,2)=2,$D$44,IF(WEEKDAY(AV7,2)=1,$D$43,"PB"))))))</f>
        <v>8</v>
      </c>
      <c r="BD7" s="69" t="str">
        <f t="shared" ref="BD7:BD36" si="61">IF(WEEKDAY(BE7,2)=3, _xlfn.ISOWEEKNUM(BE7),"")</f>
        <v/>
      </c>
      <c r="BE7" s="4">
        <f t="shared" ref="BE7:BE36" si="62">BE6+1</f>
        <v>46935</v>
      </c>
      <c r="BF7" s="8"/>
      <c r="BG7" s="16">
        <f t="shared" ref="BG7:BG36" si="63">IF(BF7="E",BK7,0)</f>
        <v>0</v>
      </c>
      <c r="BH7" s="16">
        <f t="shared" si="15"/>
        <v>0</v>
      </c>
      <c r="BI7" s="16">
        <f t="shared" ref="BI7:BI36" si="64">IF(BF7="C",BK7,0)</f>
        <v>0</v>
      </c>
      <c r="BJ7" s="16">
        <f t="shared" si="16"/>
        <v>0</v>
      </c>
      <c r="BK7" s="16">
        <f t="shared" ref="BK7:BK36" si="65">IF(OR(BF7="E",BF7="F",BF7="C",BF7="SE"),BL7,0)</f>
        <v>0</v>
      </c>
      <c r="BL7" s="16">
        <f t="shared" ref="BL7:BL36" si="66">IF(WEEKDAY(BE7,2)&gt;5,0,IF(WEEKDAY(BE7,2)=5,$D$47,IF(WEEKDAY(BE7,2)=4,$D$46,IF(WEEKDAY(BE7,2)=3,$D$45,IF(WEEKDAY(BE7,2)=2,$D$44,IF(WEEKDAY(BE7,2)=1,$D$43,"PB"))))))</f>
        <v>0</v>
      </c>
      <c r="BM7" s="69" t="str">
        <f t="shared" ref="BM7:BM36" si="67">IF(WEEKDAY(BN7,2)=3, _xlfn.ISOWEEKNUM(BN7),"")</f>
        <v/>
      </c>
      <c r="BN7" s="4">
        <f t="shared" ref="BN7:BN36" si="68">BN6+1</f>
        <v>46966</v>
      </c>
      <c r="BO7" s="8"/>
      <c r="BP7" s="16">
        <f t="shared" ref="BP7:BP36" si="69">IF(BO7="E",BT7,0)</f>
        <v>0</v>
      </c>
      <c r="BQ7" s="16">
        <f t="shared" si="17"/>
        <v>0</v>
      </c>
      <c r="BR7" s="16">
        <f t="shared" ref="BR7:BR36" si="70">IF(BO7="C",BT7,0)</f>
        <v>0</v>
      </c>
      <c r="BS7" s="16">
        <f t="shared" si="18"/>
        <v>0</v>
      </c>
      <c r="BT7" s="10">
        <f t="shared" ref="BT7:BT36" si="71">IF(OR(BO7="e",BO7="F",BO7="c",BO7="SE"),BU7,0)</f>
        <v>0</v>
      </c>
      <c r="BU7" s="16">
        <f t="shared" ref="BU7:BU36" si="72">IF(WEEKDAY(BN7,2)&gt;5,0,IF(WEEKDAY(BN7,2)=5,$D$47,IF(WEEKDAY(BN7,2)=4,$D$46,IF(WEEKDAY(BN7,2)=3,$D$45,IF(WEEKDAY(BN7,2)=2,$D$44,IF(WEEKDAY(BN7,2)=1,$D$43,"PB"))))))</f>
        <v>8</v>
      </c>
      <c r="BV7" s="69" t="str">
        <f t="shared" ref="BV7:BV36" si="73">IF(WEEKDAY(BW7,2)=3, _xlfn.ISOWEEKNUM(BW7),"")</f>
        <v/>
      </c>
      <c r="BW7" s="4">
        <f t="shared" ref="BW7:BW35" si="74">BW6+1</f>
        <v>46997</v>
      </c>
      <c r="BX7" s="8"/>
      <c r="BY7" s="16">
        <f t="shared" ref="BY7:BY36" si="75">IF(BX7="E",CC7,0)</f>
        <v>0</v>
      </c>
      <c r="BZ7" s="16">
        <f t="shared" si="19"/>
        <v>0</v>
      </c>
      <c r="CA7" s="16">
        <f t="shared" ref="CA7:CA36" si="76">IF(BX7="C",CC7,0)</f>
        <v>0</v>
      </c>
      <c r="CB7" s="16">
        <f t="shared" si="20"/>
        <v>0</v>
      </c>
      <c r="CC7" s="16">
        <f t="shared" ref="CC7:CC36" si="77">IF(OR(BX7="E",BX7="F",BX7="C",BX7="SE"),CD7,0)</f>
        <v>0</v>
      </c>
      <c r="CD7" s="16">
        <f t="shared" ref="CD7:CD36" si="78">IF(WEEKDAY(BW7,2)&gt;5,0,IF(WEEKDAY(BW7,2)=5,$D$47,IF(WEEKDAY(BW7,2)=4,$D$46,IF(WEEKDAY(BW7,2)=3,$D$45,IF(WEEKDAY(BW7,2)=2,$D$44,IF(WEEKDAY(BW7,2)=1,$D$43,"PB"))))))</f>
        <v>4</v>
      </c>
      <c r="CE7" s="69" t="str">
        <f t="shared" ref="CE7:CE36" si="79">IF(WEEKDAY(CF7,2)=3, _xlfn.ISOWEEKNUM(CF7),"")</f>
        <v/>
      </c>
      <c r="CF7" s="4">
        <f t="shared" ref="CF7:CF36" si="80">CF6+1</f>
        <v>47027</v>
      </c>
      <c r="CG7" s="8"/>
      <c r="CH7" s="16">
        <f t="shared" ref="CH7:CH36" si="81">IF(CG7="E",CL7,0)</f>
        <v>0</v>
      </c>
      <c r="CI7" s="16">
        <f t="shared" si="21"/>
        <v>0</v>
      </c>
      <c r="CJ7" s="16">
        <f t="shared" ref="CJ7:CJ36" si="82">IF(CG7="C",CL7,0)</f>
        <v>0</v>
      </c>
      <c r="CK7" s="16">
        <f t="shared" si="22"/>
        <v>0</v>
      </c>
      <c r="CL7" s="16">
        <f t="shared" ref="CL7:CL36" si="83">IF(OR(CG7="E",CG7="F",CG7="C",CG7="SE"),CM7,0)</f>
        <v>0</v>
      </c>
      <c r="CM7" s="16">
        <f t="shared" ref="CM7:CM36" si="84">IF(WEEKDAY(CF7,2)&gt;5,0,IF(WEEKDAY(CF7,2)=5,$D$47,IF(WEEKDAY(CF7,2)=4,$D$46,IF(WEEKDAY(CF7,2)=3,$D$45,IF(WEEKDAY(CF7,2)=2,$D$44,IF(WEEKDAY(CF7,2)=1,$D$43,"PB"))))))</f>
        <v>0</v>
      </c>
      <c r="CN7" s="69">
        <f t="shared" ref="CN7:CN36" si="85">IF(WEEKDAY(CO7,2)=3, _xlfn.ISOWEEKNUM(CO7),"")</f>
        <v>44</v>
      </c>
      <c r="CO7" s="4">
        <f t="shared" ref="CO7:CO35" si="86">CO6+1</f>
        <v>47058</v>
      </c>
      <c r="CP7" s="8"/>
      <c r="CQ7" s="16">
        <f t="shared" ref="CQ7:CQ36" si="87">IF(CP7="E",CU7,0)</f>
        <v>0</v>
      </c>
      <c r="CR7" s="16">
        <f t="shared" si="23"/>
        <v>0</v>
      </c>
      <c r="CS7" s="16">
        <f t="shared" ref="CS7:CS36" si="88">IF(CP7="C",CU7,0)</f>
        <v>0</v>
      </c>
      <c r="CT7" s="16">
        <f t="shared" si="24"/>
        <v>0</v>
      </c>
      <c r="CU7" s="16">
        <f t="shared" ref="CU7:CU36" si="89">IF(OR(CP7="E",CP7="F",CP7="C",CP7="SE"),CV7,0)</f>
        <v>0</v>
      </c>
      <c r="CV7" s="16">
        <f t="shared" si="25"/>
        <v>8</v>
      </c>
      <c r="CW7" s="69" t="str">
        <f t="shared" ref="CW7:CW36" si="90">IF(WEEKDAY(CX7,2)=3, _xlfn.ISOWEEKNUM(CX7),"")</f>
        <v/>
      </c>
      <c r="CX7" s="4">
        <f t="shared" ref="CX7:CX36" si="91">CX6+1</f>
        <v>47088</v>
      </c>
      <c r="CY7" s="8"/>
      <c r="CZ7" s="16">
        <f t="shared" ref="CZ7:CZ36" si="92">IF(CY7="E",DD7,0)</f>
        <v>0</v>
      </c>
      <c r="DA7" s="16">
        <f t="shared" si="26"/>
        <v>0</v>
      </c>
      <c r="DB7" s="16">
        <f t="shared" ref="DB7:DB36" si="93">IF(CY7="C",DD7,0)</f>
        <v>0</v>
      </c>
      <c r="DC7" s="16">
        <f t="shared" si="27"/>
        <v>0</v>
      </c>
      <c r="DD7" s="16">
        <f t="shared" ref="DD7:DD36" si="94">IF(OR(CY7="E",CY7="F",CY7="C",CY7="SE"),DE7,0)</f>
        <v>0</v>
      </c>
      <c r="DE7" s="16">
        <f t="shared" ref="DE7:DE36" si="95">IF(WEEKDAY(CX7,2)&gt;5,0,IF(WEEKDAY(CX7,2)=5,$D$47,IF(WEEKDAY(CX7,2)=4,$D$46,IF(WEEKDAY(CX7,2)=3,$D$45,IF(WEEKDAY(CX7,2)=2,$D$44,IF(WEEKDAY(CX7,2)=1,$D$43,"PB"))))))</f>
        <v>4</v>
      </c>
      <c r="DF7" s="55"/>
    </row>
    <row r="8" spans="1:110" ht="21" customHeight="1" x14ac:dyDescent="0.2">
      <c r="A8" s="55"/>
      <c r="B8" s="69" t="str">
        <f t="shared" si="28"/>
        <v/>
      </c>
      <c r="C8" s="4">
        <f t="shared" si="29"/>
        <v>46755</v>
      </c>
      <c r="D8" s="66"/>
      <c r="E8" s="16">
        <f t="shared" si="30"/>
        <v>0</v>
      </c>
      <c r="F8" s="16">
        <f t="shared" si="31"/>
        <v>0</v>
      </c>
      <c r="G8" s="16">
        <f t="shared" si="32"/>
        <v>0</v>
      </c>
      <c r="H8" s="16">
        <f t="shared" si="0"/>
        <v>0</v>
      </c>
      <c r="I8" s="16">
        <f t="shared" si="33"/>
        <v>0</v>
      </c>
      <c r="J8" s="16">
        <f t="shared" si="1"/>
        <v>7</v>
      </c>
      <c r="K8" s="69" t="str">
        <f t="shared" si="34"/>
        <v/>
      </c>
      <c r="L8" s="4">
        <f t="shared" si="35"/>
        <v>46786</v>
      </c>
      <c r="M8" s="8"/>
      <c r="N8" s="16">
        <f t="shared" si="2"/>
        <v>0</v>
      </c>
      <c r="O8" s="16">
        <f t="shared" si="3"/>
        <v>0</v>
      </c>
      <c r="P8" s="16">
        <f t="shared" si="4"/>
        <v>0</v>
      </c>
      <c r="Q8" s="16">
        <f t="shared" si="5"/>
        <v>0</v>
      </c>
      <c r="R8" s="16">
        <f t="shared" si="6"/>
        <v>0</v>
      </c>
      <c r="S8" s="16">
        <f t="shared" si="7"/>
        <v>8</v>
      </c>
      <c r="T8" s="69" t="str">
        <f t="shared" si="36"/>
        <v/>
      </c>
      <c r="U8" s="4">
        <f t="shared" si="37"/>
        <v>46814</v>
      </c>
      <c r="V8" s="8"/>
      <c r="W8" s="16">
        <f t="shared" si="38"/>
        <v>0</v>
      </c>
      <c r="X8" s="16">
        <f t="shared" si="8"/>
        <v>0</v>
      </c>
      <c r="Y8" s="16">
        <f t="shared" si="39"/>
        <v>0</v>
      </c>
      <c r="Z8" s="16">
        <f t="shared" si="9"/>
        <v>0</v>
      </c>
      <c r="AA8" s="16">
        <f t="shared" si="40"/>
        <v>0</v>
      </c>
      <c r="AB8" s="16">
        <f t="shared" si="41"/>
        <v>8</v>
      </c>
      <c r="AC8" s="69" t="str">
        <f t="shared" si="42"/>
        <v/>
      </c>
      <c r="AD8" s="4">
        <f t="shared" si="43"/>
        <v>46845</v>
      </c>
      <c r="AE8" s="8"/>
      <c r="AF8" s="16">
        <f t="shared" si="44"/>
        <v>0</v>
      </c>
      <c r="AG8" s="16">
        <f t="shared" si="10"/>
        <v>0</v>
      </c>
      <c r="AH8" s="16">
        <f t="shared" si="45"/>
        <v>0</v>
      </c>
      <c r="AI8" s="16">
        <f t="shared" si="11"/>
        <v>0</v>
      </c>
      <c r="AJ8" s="16">
        <f t="shared" si="46"/>
        <v>0</v>
      </c>
      <c r="AK8" s="16">
        <f t="shared" si="47"/>
        <v>0</v>
      </c>
      <c r="AL8" s="69" t="str">
        <f t="shared" si="48"/>
        <v/>
      </c>
      <c r="AM8" s="4">
        <f t="shared" si="49"/>
        <v>46875</v>
      </c>
      <c r="AN8" s="8"/>
      <c r="AO8" s="16">
        <f t="shared" si="50"/>
        <v>0</v>
      </c>
      <c r="AP8" s="16">
        <f t="shared" si="12"/>
        <v>0</v>
      </c>
      <c r="AQ8" s="16">
        <f t="shared" si="51"/>
        <v>0</v>
      </c>
      <c r="AR8" s="16">
        <f t="shared" si="52"/>
        <v>0</v>
      </c>
      <c r="AS8" s="16">
        <f t="shared" si="53"/>
        <v>0</v>
      </c>
      <c r="AT8" s="16">
        <f t="shared" si="54"/>
        <v>8</v>
      </c>
      <c r="AU8" s="69" t="str">
        <f t="shared" si="55"/>
        <v/>
      </c>
      <c r="AV8" s="4">
        <f t="shared" si="56"/>
        <v>46906</v>
      </c>
      <c r="AW8" s="8"/>
      <c r="AX8" s="16">
        <f t="shared" si="57"/>
        <v>0</v>
      </c>
      <c r="AY8" s="16">
        <f t="shared" si="13"/>
        <v>0</v>
      </c>
      <c r="AZ8" s="16">
        <f t="shared" si="58"/>
        <v>0</v>
      </c>
      <c r="BA8" s="16">
        <f t="shared" si="14"/>
        <v>0</v>
      </c>
      <c r="BB8" s="16">
        <f t="shared" si="59"/>
        <v>0</v>
      </c>
      <c r="BC8" s="16">
        <f t="shared" si="60"/>
        <v>4</v>
      </c>
      <c r="BD8" s="69" t="str">
        <f t="shared" si="61"/>
        <v/>
      </c>
      <c r="BE8" s="4">
        <f t="shared" si="62"/>
        <v>46936</v>
      </c>
      <c r="BF8" s="8"/>
      <c r="BG8" s="16">
        <f t="shared" si="63"/>
        <v>0</v>
      </c>
      <c r="BH8" s="16">
        <f t="shared" si="15"/>
        <v>0</v>
      </c>
      <c r="BI8" s="16">
        <f t="shared" si="64"/>
        <v>0</v>
      </c>
      <c r="BJ8" s="16">
        <f t="shared" si="16"/>
        <v>0</v>
      </c>
      <c r="BK8" s="16">
        <f t="shared" si="65"/>
        <v>0</v>
      </c>
      <c r="BL8" s="16">
        <f t="shared" si="66"/>
        <v>0</v>
      </c>
      <c r="BM8" s="69">
        <f t="shared" si="67"/>
        <v>31</v>
      </c>
      <c r="BN8" s="4">
        <f t="shared" si="68"/>
        <v>46967</v>
      </c>
      <c r="BO8" s="8"/>
      <c r="BP8" s="16">
        <f t="shared" si="69"/>
        <v>0</v>
      </c>
      <c r="BQ8" s="16">
        <f t="shared" si="17"/>
        <v>0</v>
      </c>
      <c r="BR8" s="16">
        <f t="shared" si="70"/>
        <v>0</v>
      </c>
      <c r="BS8" s="16">
        <f t="shared" si="18"/>
        <v>0</v>
      </c>
      <c r="BT8" s="10">
        <f t="shared" si="71"/>
        <v>0</v>
      </c>
      <c r="BU8" s="16">
        <f t="shared" si="72"/>
        <v>8</v>
      </c>
      <c r="BV8" s="69" t="str">
        <f t="shared" si="73"/>
        <v/>
      </c>
      <c r="BW8" s="4">
        <f t="shared" si="74"/>
        <v>46998</v>
      </c>
      <c r="BX8" s="8"/>
      <c r="BY8" s="16">
        <f t="shared" si="75"/>
        <v>0</v>
      </c>
      <c r="BZ8" s="16">
        <f t="shared" si="19"/>
        <v>0</v>
      </c>
      <c r="CA8" s="16">
        <f t="shared" si="76"/>
        <v>0</v>
      </c>
      <c r="CB8" s="16">
        <f t="shared" si="20"/>
        <v>0</v>
      </c>
      <c r="CC8" s="16">
        <f t="shared" si="77"/>
        <v>0</v>
      </c>
      <c r="CD8" s="16">
        <f t="shared" si="78"/>
        <v>0</v>
      </c>
      <c r="CE8" s="69" t="str">
        <f t="shared" si="79"/>
        <v/>
      </c>
      <c r="CF8" s="4">
        <f t="shared" si="80"/>
        <v>47028</v>
      </c>
      <c r="CG8" s="8"/>
      <c r="CH8" s="16">
        <f t="shared" si="81"/>
        <v>0</v>
      </c>
      <c r="CI8" s="16">
        <f t="shared" si="21"/>
        <v>0</v>
      </c>
      <c r="CJ8" s="16">
        <f t="shared" si="82"/>
        <v>0</v>
      </c>
      <c r="CK8" s="16">
        <f t="shared" si="22"/>
        <v>0</v>
      </c>
      <c r="CL8" s="16">
        <f t="shared" si="83"/>
        <v>0</v>
      </c>
      <c r="CM8" s="16">
        <f t="shared" si="84"/>
        <v>7</v>
      </c>
      <c r="CN8" s="69" t="str">
        <f t="shared" si="85"/>
        <v/>
      </c>
      <c r="CO8" s="4">
        <f t="shared" si="86"/>
        <v>47059</v>
      </c>
      <c r="CP8" s="8"/>
      <c r="CQ8" s="16">
        <f t="shared" si="87"/>
        <v>0</v>
      </c>
      <c r="CR8" s="16">
        <f t="shared" si="23"/>
        <v>0</v>
      </c>
      <c r="CS8" s="16">
        <f t="shared" si="88"/>
        <v>0</v>
      </c>
      <c r="CT8" s="16">
        <f t="shared" si="24"/>
        <v>0</v>
      </c>
      <c r="CU8" s="16">
        <f t="shared" si="89"/>
        <v>0</v>
      </c>
      <c r="CV8" s="16">
        <f t="shared" si="25"/>
        <v>8</v>
      </c>
      <c r="CW8" s="69" t="str">
        <f t="shared" si="90"/>
        <v/>
      </c>
      <c r="CX8" s="4">
        <f t="shared" si="91"/>
        <v>47089</v>
      </c>
      <c r="CY8" s="8"/>
      <c r="CZ8" s="16">
        <f t="shared" si="92"/>
        <v>0</v>
      </c>
      <c r="DA8" s="16">
        <f t="shared" si="26"/>
        <v>0</v>
      </c>
      <c r="DB8" s="16">
        <f t="shared" si="93"/>
        <v>0</v>
      </c>
      <c r="DC8" s="16">
        <f t="shared" si="27"/>
        <v>0</v>
      </c>
      <c r="DD8" s="16">
        <f t="shared" si="94"/>
        <v>0</v>
      </c>
      <c r="DE8" s="16">
        <f t="shared" si="95"/>
        <v>0</v>
      </c>
      <c r="DF8" s="55"/>
    </row>
    <row r="9" spans="1:110" ht="21" customHeight="1" x14ac:dyDescent="0.2">
      <c r="A9" s="55"/>
      <c r="B9" s="69" t="str">
        <f t="shared" si="28"/>
        <v/>
      </c>
      <c r="C9" s="4">
        <f t="shared" si="29"/>
        <v>46756</v>
      </c>
      <c r="D9" s="66"/>
      <c r="E9" s="16">
        <f t="shared" si="30"/>
        <v>0</v>
      </c>
      <c r="F9" s="16">
        <f t="shared" si="31"/>
        <v>0</v>
      </c>
      <c r="G9" s="16">
        <f t="shared" si="32"/>
        <v>0</v>
      </c>
      <c r="H9" s="16">
        <f t="shared" si="0"/>
        <v>0</v>
      </c>
      <c r="I9" s="16">
        <f t="shared" si="33"/>
        <v>0</v>
      </c>
      <c r="J9" s="16">
        <f t="shared" si="1"/>
        <v>8</v>
      </c>
      <c r="K9" s="69" t="str">
        <f t="shared" si="34"/>
        <v/>
      </c>
      <c r="L9" s="4">
        <f t="shared" si="35"/>
        <v>46787</v>
      </c>
      <c r="M9" s="8"/>
      <c r="N9" s="16">
        <f t="shared" si="2"/>
        <v>0</v>
      </c>
      <c r="O9" s="16">
        <f t="shared" si="3"/>
        <v>0</v>
      </c>
      <c r="P9" s="16">
        <f t="shared" si="4"/>
        <v>0</v>
      </c>
      <c r="Q9" s="16">
        <f t="shared" si="5"/>
        <v>0</v>
      </c>
      <c r="R9" s="16">
        <f t="shared" si="6"/>
        <v>0</v>
      </c>
      <c r="S9" s="16">
        <f t="shared" si="7"/>
        <v>4</v>
      </c>
      <c r="T9" s="69" t="str">
        <f t="shared" si="36"/>
        <v/>
      </c>
      <c r="U9" s="4">
        <f t="shared" si="37"/>
        <v>46815</v>
      </c>
      <c r="V9" s="8"/>
      <c r="W9" s="16">
        <f t="shared" si="38"/>
        <v>0</v>
      </c>
      <c r="X9" s="16">
        <f t="shared" si="8"/>
        <v>0</v>
      </c>
      <c r="Y9" s="16">
        <f t="shared" si="39"/>
        <v>0</v>
      </c>
      <c r="Z9" s="16">
        <f t="shared" si="9"/>
        <v>0</v>
      </c>
      <c r="AA9" s="16">
        <f t="shared" si="40"/>
        <v>0</v>
      </c>
      <c r="AB9" s="16">
        <f t="shared" si="41"/>
        <v>4</v>
      </c>
      <c r="AC9" s="69" t="str">
        <f t="shared" si="42"/>
        <v/>
      </c>
      <c r="AD9" s="4">
        <f t="shared" si="43"/>
        <v>46846</v>
      </c>
      <c r="AE9" s="8"/>
      <c r="AF9" s="16">
        <f t="shared" si="44"/>
        <v>0</v>
      </c>
      <c r="AG9" s="16">
        <f t="shared" si="10"/>
        <v>0</v>
      </c>
      <c r="AH9" s="16">
        <f t="shared" si="45"/>
        <v>0</v>
      </c>
      <c r="AI9" s="16">
        <f t="shared" si="11"/>
        <v>0</v>
      </c>
      <c r="AJ9" s="16">
        <f t="shared" si="46"/>
        <v>0</v>
      </c>
      <c r="AK9" s="16">
        <f t="shared" si="47"/>
        <v>7</v>
      </c>
      <c r="AL9" s="69">
        <f t="shared" si="48"/>
        <v>18</v>
      </c>
      <c r="AM9" s="4">
        <f t="shared" si="49"/>
        <v>46876</v>
      </c>
      <c r="AN9" s="8"/>
      <c r="AO9" s="16">
        <f t="shared" si="50"/>
        <v>0</v>
      </c>
      <c r="AP9" s="16">
        <f t="shared" si="12"/>
        <v>0</v>
      </c>
      <c r="AQ9" s="16">
        <f t="shared" si="51"/>
        <v>0</v>
      </c>
      <c r="AR9" s="16">
        <f t="shared" si="52"/>
        <v>0</v>
      </c>
      <c r="AS9" s="16">
        <f t="shared" si="53"/>
        <v>0</v>
      </c>
      <c r="AT9" s="16">
        <f t="shared" si="54"/>
        <v>8</v>
      </c>
      <c r="AU9" s="69" t="str">
        <f t="shared" si="55"/>
        <v/>
      </c>
      <c r="AV9" s="4">
        <f t="shared" si="56"/>
        <v>46907</v>
      </c>
      <c r="AW9" s="8"/>
      <c r="AX9" s="16">
        <f t="shared" si="57"/>
        <v>0</v>
      </c>
      <c r="AY9" s="16">
        <f t="shared" si="13"/>
        <v>0</v>
      </c>
      <c r="AZ9" s="16">
        <f t="shared" si="58"/>
        <v>0</v>
      </c>
      <c r="BA9" s="16">
        <f t="shared" si="14"/>
        <v>0</v>
      </c>
      <c r="BB9" s="16">
        <f t="shared" si="59"/>
        <v>0</v>
      </c>
      <c r="BC9" s="16">
        <f t="shared" si="60"/>
        <v>0</v>
      </c>
      <c r="BD9" s="69" t="str">
        <f t="shared" si="61"/>
        <v/>
      </c>
      <c r="BE9" s="4">
        <f t="shared" si="62"/>
        <v>46937</v>
      </c>
      <c r="BF9" s="8"/>
      <c r="BG9" s="16">
        <f t="shared" si="63"/>
        <v>0</v>
      </c>
      <c r="BH9" s="16">
        <f t="shared" si="15"/>
        <v>0</v>
      </c>
      <c r="BI9" s="16">
        <f t="shared" si="64"/>
        <v>0</v>
      </c>
      <c r="BJ9" s="16">
        <f t="shared" si="16"/>
        <v>0</v>
      </c>
      <c r="BK9" s="16">
        <f t="shared" si="65"/>
        <v>0</v>
      </c>
      <c r="BL9" s="16">
        <f t="shared" si="66"/>
        <v>7</v>
      </c>
      <c r="BM9" s="69" t="str">
        <f t="shared" si="67"/>
        <v/>
      </c>
      <c r="BN9" s="4">
        <f t="shared" si="68"/>
        <v>46968</v>
      </c>
      <c r="BO9" s="8"/>
      <c r="BP9" s="16">
        <f t="shared" si="69"/>
        <v>0</v>
      </c>
      <c r="BQ9" s="16">
        <f t="shared" si="17"/>
        <v>0</v>
      </c>
      <c r="BR9" s="16">
        <f t="shared" si="70"/>
        <v>0</v>
      </c>
      <c r="BS9" s="16">
        <f t="shared" si="18"/>
        <v>0</v>
      </c>
      <c r="BT9" s="10">
        <f t="shared" si="71"/>
        <v>0</v>
      </c>
      <c r="BU9" s="16">
        <f t="shared" si="72"/>
        <v>8</v>
      </c>
      <c r="BV9" s="69" t="str">
        <f t="shared" si="73"/>
        <v/>
      </c>
      <c r="BW9" s="4">
        <f t="shared" si="74"/>
        <v>46999</v>
      </c>
      <c r="BX9" s="8"/>
      <c r="BY9" s="16">
        <f t="shared" si="75"/>
        <v>0</v>
      </c>
      <c r="BZ9" s="16">
        <f t="shared" si="19"/>
        <v>0</v>
      </c>
      <c r="CA9" s="16">
        <f t="shared" si="76"/>
        <v>0</v>
      </c>
      <c r="CB9" s="16">
        <f t="shared" si="20"/>
        <v>0</v>
      </c>
      <c r="CC9" s="16">
        <f t="shared" si="77"/>
        <v>0</v>
      </c>
      <c r="CD9" s="16">
        <f t="shared" si="78"/>
        <v>0</v>
      </c>
      <c r="CE9" s="69" t="str">
        <f t="shared" si="79"/>
        <v/>
      </c>
      <c r="CF9" s="4">
        <f t="shared" si="80"/>
        <v>47029</v>
      </c>
      <c r="CG9" s="8"/>
      <c r="CH9" s="16">
        <f t="shared" si="81"/>
        <v>0</v>
      </c>
      <c r="CI9" s="16">
        <f t="shared" si="21"/>
        <v>0</v>
      </c>
      <c r="CJ9" s="16">
        <f t="shared" si="82"/>
        <v>0</v>
      </c>
      <c r="CK9" s="16">
        <f t="shared" si="22"/>
        <v>0</v>
      </c>
      <c r="CL9" s="16">
        <f t="shared" si="83"/>
        <v>0</v>
      </c>
      <c r="CM9" s="16">
        <f t="shared" si="84"/>
        <v>8</v>
      </c>
      <c r="CN9" s="69" t="str">
        <f t="shared" si="85"/>
        <v/>
      </c>
      <c r="CO9" s="4">
        <f t="shared" si="86"/>
        <v>47060</v>
      </c>
      <c r="CP9" s="8"/>
      <c r="CQ9" s="16">
        <f t="shared" si="87"/>
        <v>0</v>
      </c>
      <c r="CR9" s="16">
        <f t="shared" si="23"/>
        <v>0</v>
      </c>
      <c r="CS9" s="16">
        <f t="shared" si="88"/>
        <v>0</v>
      </c>
      <c r="CT9" s="16">
        <f t="shared" si="24"/>
        <v>0</v>
      </c>
      <c r="CU9" s="16">
        <f t="shared" si="89"/>
        <v>0</v>
      </c>
      <c r="CV9" s="16">
        <f t="shared" si="25"/>
        <v>4</v>
      </c>
      <c r="CW9" s="69" t="str">
        <f t="shared" si="90"/>
        <v/>
      </c>
      <c r="CX9" s="4">
        <f t="shared" si="91"/>
        <v>47090</v>
      </c>
      <c r="CY9" s="8"/>
      <c r="CZ9" s="16">
        <f t="shared" si="92"/>
        <v>0</v>
      </c>
      <c r="DA9" s="16">
        <f t="shared" si="26"/>
        <v>0</v>
      </c>
      <c r="DB9" s="16">
        <f t="shared" si="93"/>
        <v>0</v>
      </c>
      <c r="DC9" s="16">
        <f t="shared" si="27"/>
        <v>0</v>
      </c>
      <c r="DD9" s="16">
        <f t="shared" si="94"/>
        <v>0</v>
      </c>
      <c r="DE9" s="16">
        <f t="shared" si="95"/>
        <v>0</v>
      </c>
      <c r="DF9" s="55"/>
    </row>
    <row r="10" spans="1:110" ht="21" customHeight="1" x14ac:dyDescent="0.2">
      <c r="A10" s="55"/>
      <c r="B10" s="69">
        <f t="shared" si="28"/>
        <v>1</v>
      </c>
      <c r="C10" s="4">
        <f t="shared" si="29"/>
        <v>46757</v>
      </c>
      <c r="D10" s="66"/>
      <c r="E10" s="16">
        <f t="shared" si="30"/>
        <v>0</v>
      </c>
      <c r="F10" s="16">
        <f t="shared" si="31"/>
        <v>0</v>
      </c>
      <c r="G10" s="16">
        <f t="shared" si="32"/>
        <v>0</v>
      </c>
      <c r="H10" s="16">
        <f t="shared" si="0"/>
        <v>0</v>
      </c>
      <c r="I10" s="16">
        <f t="shared" si="33"/>
        <v>0</v>
      </c>
      <c r="J10" s="16">
        <f t="shared" si="1"/>
        <v>8</v>
      </c>
      <c r="K10" s="69" t="str">
        <f t="shared" si="34"/>
        <v/>
      </c>
      <c r="L10" s="4">
        <f t="shared" si="35"/>
        <v>46788</v>
      </c>
      <c r="M10" s="8"/>
      <c r="N10" s="16">
        <f t="shared" si="2"/>
        <v>0</v>
      </c>
      <c r="O10" s="16">
        <f t="shared" si="3"/>
        <v>0</v>
      </c>
      <c r="P10" s="16">
        <f t="shared" si="4"/>
        <v>0</v>
      </c>
      <c r="Q10" s="16">
        <f t="shared" si="5"/>
        <v>0</v>
      </c>
      <c r="R10" s="16">
        <f t="shared" si="6"/>
        <v>0</v>
      </c>
      <c r="S10" s="16">
        <f t="shared" si="7"/>
        <v>0</v>
      </c>
      <c r="T10" s="69" t="str">
        <f t="shared" si="36"/>
        <v/>
      </c>
      <c r="U10" s="4">
        <f t="shared" si="37"/>
        <v>46816</v>
      </c>
      <c r="V10" s="8"/>
      <c r="W10" s="16">
        <f t="shared" si="38"/>
        <v>0</v>
      </c>
      <c r="X10" s="16">
        <f t="shared" si="8"/>
        <v>0</v>
      </c>
      <c r="Y10" s="16">
        <f t="shared" si="39"/>
        <v>0</v>
      </c>
      <c r="Z10" s="16">
        <f t="shared" si="9"/>
        <v>0</v>
      </c>
      <c r="AA10" s="16">
        <f t="shared" si="40"/>
        <v>0</v>
      </c>
      <c r="AB10" s="16">
        <f t="shared" si="41"/>
        <v>0</v>
      </c>
      <c r="AC10" s="69" t="str">
        <f t="shared" si="42"/>
        <v/>
      </c>
      <c r="AD10" s="4">
        <f t="shared" si="43"/>
        <v>46847</v>
      </c>
      <c r="AE10" s="8"/>
      <c r="AF10" s="16">
        <f t="shared" si="44"/>
        <v>0</v>
      </c>
      <c r="AG10" s="16">
        <f t="shared" si="10"/>
        <v>0</v>
      </c>
      <c r="AH10" s="16">
        <f t="shared" si="45"/>
        <v>0</v>
      </c>
      <c r="AI10" s="16">
        <f t="shared" si="11"/>
        <v>0</v>
      </c>
      <c r="AJ10" s="16">
        <f t="shared" si="46"/>
        <v>0</v>
      </c>
      <c r="AK10" s="16">
        <f t="shared" si="47"/>
        <v>8</v>
      </c>
      <c r="AL10" s="69" t="str">
        <f t="shared" si="48"/>
        <v/>
      </c>
      <c r="AM10" s="4">
        <f t="shared" si="49"/>
        <v>46877</v>
      </c>
      <c r="AN10" s="8"/>
      <c r="AO10" s="16">
        <f t="shared" si="50"/>
        <v>0</v>
      </c>
      <c r="AP10" s="16">
        <f t="shared" si="12"/>
        <v>0</v>
      </c>
      <c r="AQ10" s="16">
        <f t="shared" si="51"/>
        <v>0</v>
      </c>
      <c r="AR10" s="16">
        <f t="shared" si="52"/>
        <v>0</v>
      </c>
      <c r="AS10" s="16">
        <f t="shared" si="53"/>
        <v>0</v>
      </c>
      <c r="AT10" s="16">
        <f t="shared" si="54"/>
        <v>8</v>
      </c>
      <c r="AU10" s="69" t="str">
        <f t="shared" si="55"/>
        <v/>
      </c>
      <c r="AV10" s="4">
        <f t="shared" si="56"/>
        <v>46908</v>
      </c>
      <c r="AW10" s="8"/>
      <c r="AX10" s="16">
        <f t="shared" si="57"/>
        <v>0</v>
      </c>
      <c r="AY10" s="16">
        <f t="shared" si="13"/>
        <v>0</v>
      </c>
      <c r="AZ10" s="16">
        <f t="shared" si="58"/>
        <v>0</v>
      </c>
      <c r="BA10" s="16">
        <f t="shared" si="14"/>
        <v>0</v>
      </c>
      <c r="BB10" s="16">
        <f t="shared" si="59"/>
        <v>0</v>
      </c>
      <c r="BC10" s="16">
        <f t="shared" si="60"/>
        <v>0</v>
      </c>
      <c r="BD10" s="69" t="str">
        <f t="shared" si="61"/>
        <v/>
      </c>
      <c r="BE10" s="4">
        <f t="shared" si="62"/>
        <v>46938</v>
      </c>
      <c r="BF10" s="8"/>
      <c r="BG10" s="16">
        <f t="shared" si="63"/>
        <v>0</v>
      </c>
      <c r="BH10" s="16">
        <f t="shared" si="15"/>
        <v>0</v>
      </c>
      <c r="BI10" s="16">
        <f t="shared" si="64"/>
        <v>0</v>
      </c>
      <c r="BJ10" s="16">
        <f t="shared" si="16"/>
        <v>0</v>
      </c>
      <c r="BK10" s="16">
        <f t="shared" si="65"/>
        <v>0</v>
      </c>
      <c r="BL10" s="16">
        <f t="shared" si="66"/>
        <v>8</v>
      </c>
      <c r="BM10" s="69" t="str">
        <f t="shared" si="67"/>
        <v/>
      </c>
      <c r="BN10" s="4">
        <f t="shared" si="68"/>
        <v>46969</v>
      </c>
      <c r="BO10" s="8"/>
      <c r="BP10" s="16">
        <f t="shared" si="69"/>
        <v>0</v>
      </c>
      <c r="BQ10" s="16">
        <f t="shared" si="17"/>
        <v>0</v>
      </c>
      <c r="BR10" s="16">
        <f t="shared" si="70"/>
        <v>0</v>
      </c>
      <c r="BS10" s="16">
        <f t="shared" si="18"/>
        <v>0</v>
      </c>
      <c r="BT10" s="10">
        <f t="shared" si="71"/>
        <v>0</v>
      </c>
      <c r="BU10" s="16">
        <f t="shared" si="72"/>
        <v>4</v>
      </c>
      <c r="BV10" s="69" t="str">
        <f t="shared" si="73"/>
        <v/>
      </c>
      <c r="BW10" s="4">
        <f t="shared" si="74"/>
        <v>47000</v>
      </c>
      <c r="BX10" s="8"/>
      <c r="BY10" s="16">
        <f t="shared" si="75"/>
        <v>0</v>
      </c>
      <c r="BZ10" s="16">
        <f t="shared" si="19"/>
        <v>0</v>
      </c>
      <c r="CA10" s="16">
        <f t="shared" si="76"/>
        <v>0</v>
      </c>
      <c r="CB10" s="16">
        <f t="shared" si="20"/>
        <v>0</v>
      </c>
      <c r="CC10" s="16">
        <f t="shared" si="77"/>
        <v>0</v>
      </c>
      <c r="CD10" s="16">
        <f t="shared" si="78"/>
        <v>7</v>
      </c>
      <c r="CE10" s="69">
        <f t="shared" si="79"/>
        <v>40</v>
      </c>
      <c r="CF10" s="4">
        <f t="shared" si="80"/>
        <v>47030</v>
      </c>
      <c r="CG10" s="8"/>
      <c r="CH10" s="16">
        <f t="shared" si="81"/>
        <v>0</v>
      </c>
      <c r="CI10" s="16">
        <f t="shared" si="21"/>
        <v>0</v>
      </c>
      <c r="CJ10" s="16">
        <f t="shared" si="82"/>
        <v>0</v>
      </c>
      <c r="CK10" s="16">
        <f t="shared" si="22"/>
        <v>0</v>
      </c>
      <c r="CL10" s="16">
        <f t="shared" si="83"/>
        <v>0</v>
      </c>
      <c r="CM10" s="16">
        <f t="shared" si="84"/>
        <v>8</v>
      </c>
      <c r="CN10" s="69" t="str">
        <f t="shared" si="85"/>
        <v/>
      </c>
      <c r="CO10" s="4">
        <f t="shared" si="86"/>
        <v>47061</v>
      </c>
      <c r="CP10" s="8"/>
      <c r="CQ10" s="16">
        <f t="shared" si="87"/>
        <v>0</v>
      </c>
      <c r="CR10" s="16">
        <f t="shared" si="23"/>
        <v>0</v>
      </c>
      <c r="CS10" s="16">
        <f t="shared" si="88"/>
        <v>0</v>
      </c>
      <c r="CT10" s="16">
        <f t="shared" si="24"/>
        <v>0</v>
      </c>
      <c r="CU10" s="16">
        <f t="shared" si="89"/>
        <v>0</v>
      </c>
      <c r="CV10" s="16">
        <f t="shared" si="25"/>
        <v>0</v>
      </c>
      <c r="CW10" s="69" t="str">
        <f t="shared" si="90"/>
        <v/>
      </c>
      <c r="CX10" s="4">
        <f t="shared" si="91"/>
        <v>47091</v>
      </c>
      <c r="CY10" s="8"/>
      <c r="CZ10" s="16">
        <f t="shared" si="92"/>
        <v>0</v>
      </c>
      <c r="DA10" s="16">
        <f t="shared" si="26"/>
        <v>0</v>
      </c>
      <c r="DB10" s="16">
        <f t="shared" si="93"/>
        <v>0</v>
      </c>
      <c r="DC10" s="16">
        <f t="shared" si="27"/>
        <v>0</v>
      </c>
      <c r="DD10" s="16">
        <f t="shared" si="94"/>
        <v>0</v>
      </c>
      <c r="DE10" s="16">
        <f t="shared" si="95"/>
        <v>7</v>
      </c>
      <c r="DF10" s="55"/>
    </row>
    <row r="11" spans="1:110" ht="21" customHeight="1" x14ac:dyDescent="0.2">
      <c r="A11" s="55"/>
      <c r="B11" s="69" t="str">
        <f t="shared" si="28"/>
        <v/>
      </c>
      <c r="C11" s="4">
        <f t="shared" si="29"/>
        <v>46758</v>
      </c>
      <c r="D11" s="66"/>
      <c r="E11" s="16">
        <f t="shared" si="30"/>
        <v>0</v>
      </c>
      <c r="F11" s="16">
        <f t="shared" si="31"/>
        <v>0</v>
      </c>
      <c r="G11" s="16">
        <f t="shared" si="32"/>
        <v>0</v>
      </c>
      <c r="H11" s="16">
        <f t="shared" si="0"/>
        <v>0</v>
      </c>
      <c r="I11" s="16">
        <f t="shared" si="33"/>
        <v>0</v>
      </c>
      <c r="J11" s="16">
        <f t="shared" si="1"/>
        <v>8</v>
      </c>
      <c r="K11" s="69" t="str">
        <f t="shared" si="34"/>
        <v/>
      </c>
      <c r="L11" s="4">
        <f t="shared" si="35"/>
        <v>46789</v>
      </c>
      <c r="M11" s="8"/>
      <c r="N11" s="16">
        <f t="shared" si="2"/>
        <v>0</v>
      </c>
      <c r="O11" s="16">
        <f t="shared" si="3"/>
        <v>0</v>
      </c>
      <c r="P11" s="16">
        <f t="shared" si="4"/>
        <v>0</v>
      </c>
      <c r="Q11" s="16">
        <f t="shared" si="5"/>
        <v>0</v>
      </c>
      <c r="R11" s="16">
        <f t="shared" si="6"/>
        <v>0</v>
      </c>
      <c r="S11" s="16">
        <f t="shared" si="7"/>
        <v>0</v>
      </c>
      <c r="T11" s="69" t="str">
        <f t="shared" si="36"/>
        <v/>
      </c>
      <c r="U11" s="4">
        <f t="shared" si="37"/>
        <v>46817</v>
      </c>
      <c r="V11" s="8"/>
      <c r="W11" s="16">
        <f t="shared" si="38"/>
        <v>0</v>
      </c>
      <c r="X11" s="16">
        <f t="shared" si="8"/>
        <v>0</v>
      </c>
      <c r="Y11" s="16">
        <f t="shared" si="39"/>
        <v>0</v>
      </c>
      <c r="Z11" s="16">
        <f t="shared" si="9"/>
        <v>0</v>
      </c>
      <c r="AA11" s="16">
        <f t="shared" si="40"/>
        <v>0</v>
      </c>
      <c r="AB11" s="16">
        <f t="shared" si="41"/>
        <v>0</v>
      </c>
      <c r="AC11" s="69">
        <f t="shared" si="42"/>
        <v>14</v>
      </c>
      <c r="AD11" s="4">
        <f t="shared" si="43"/>
        <v>46848</v>
      </c>
      <c r="AE11" s="8"/>
      <c r="AF11" s="16">
        <f t="shared" si="44"/>
        <v>0</v>
      </c>
      <c r="AG11" s="16">
        <f t="shared" si="10"/>
        <v>0</v>
      </c>
      <c r="AH11" s="16">
        <f t="shared" si="45"/>
        <v>0</v>
      </c>
      <c r="AI11" s="16">
        <f t="shared" si="11"/>
        <v>0</v>
      </c>
      <c r="AJ11" s="16">
        <f t="shared" si="46"/>
        <v>0</v>
      </c>
      <c r="AK11" s="16">
        <f t="shared" si="47"/>
        <v>8</v>
      </c>
      <c r="AL11" s="69" t="str">
        <f t="shared" si="48"/>
        <v/>
      </c>
      <c r="AM11" s="4">
        <f t="shared" si="49"/>
        <v>46878</v>
      </c>
      <c r="AN11" s="8"/>
      <c r="AO11" s="16">
        <f t="shared" si="50"/>
        <v>0</v>
      </c>
      <c r="AP11" s="16">
        <f t="shared" si="12"/>
        <v>0</v>
      </c>
      <c r="AQ11" s="16">
        <f t="shared" si="51"/>
        <v>0</v>
      </c>
      <c r="AR11" s="16">
        <f t="shared" si="52"/>
        <v>0</v>
      </c>
      <c r="AS11" s="16">
        <f t="shared" si="53"/>
        <v>0</v>
      </c>
      <c r="AT11" s="16">
        <f t="shared" si="54"/>
        <v>4</v>
      </c>
      <c r="AU11" s="69" t="str">
        <f t="shared" si="55"/>
        <v/>
      </c>
      <c r="AV11" s="4">
        <f t="shared" si="56"/>
        <v>46909</v>
      </c>
      <c r="AW11" s="8"/>
      <c r="AX11" s="16">
        <f t="shared" si="57"/>
        <v>0</v>
      </c>
      <c r="AY11" s="16">
        <f t="shared" si="13"/>
        <v>0</v>
      </c>
      <c r="AZ11" s="16">
        <f t="shared" si="58"/>
        <v>0</v>
      </c>
      <c r="BA11" s="16">
        <f t="shared" si="14"/>
        <v>0</v>
      </c>
      <c r="BB11" s="16">
        <f t="shared" si="59"/>
        <v>0</v>
      </c>
      <c r="BC11" s="16">
        <f t="shared" si="60"/>
        <v>7</v>
      </c>
      <c r="BD11" s="69">
        <f t="shared" si="61"/>
        <v>27</v>
      </c>
      <c r="BE11" s="4">
        <f t="shared" si="62"/>
        <v>46939</v>
      </c>
      <c r="BF11" s="8"/>
      <c r="BG11" s="16">
        <f t="shared" si="63"/>
        <v>0</v>
      </c>
      <c r="BH11" s="16">
        <f t="shared" si="15"/>
        <v>0</v>
      </c>
      <c r="BI11" s="16">
        <f t="shared" si="64"/>
        <v>0</v>
      </c>
      <c r="BJ11" s="16">
        <f t="shared" si="16"/>
        <v>0</v>
      </c>
      <c r="BK11" s="16">
        <f t="shared" si="65"/>
        <v>0</v>
      </c>
      <c r="BL11" s="16">
        <f t="shared" si="66"/>
        <v>8</v>
      </c>
      <c r="BM11" s="69" t="str">
        <f t="shared" si="67"/>
        <v/>
      </c>
      <c r="BN11" s="4">
        <f t="shared" si="68"/>
        <v>46970</v>
      </c>
      <c r="BO11" s="8"/>
      <c r="BP11" s="16">
        <f t="shared" si="69"/>
        <v>0</v>
      </c>
      <c r="BQ11" s="16">
        <f t="shared" si="17"/>
        <v>0</v>
      </c>
      <c r="BR11" s="16">
        <f t="shared" si="70"/>
        <v>0</v>
      </c>
      <c r="BS11" s="16">
        <f t="shared" si="18"/>
        <v>0</v>
      </c>
      <c r="BT11" s="10">
        <f t="shared" si="71"/>
        <v>0</v>
      </c>
      <c r="BU11" s="16">
        <f t="shared" si="72"/>
        <v>0</v>
      </c>
      <c r="BV11" s="69" t="str">
        <f t="shared" si="73"/>
        <v/>
      </c>
      <c r="BW11" s="4">
        <f t="shared" si="74"/>
        <v>47001</v>
      </c>
      <c r="BX11" s="8"/>
      <c r="BY11" s="16">
        <f t="shared" si="75"/>
        <v>0</v>
      </c>
      <c r="BZ11" s="16">
        <f t="shared" si="19"/>
        <v>0</v>
      </c>
      <c r="CA11" s="16">
        <f t="shared" si="76"/>
        <v>0</v>
      </c>
      <c r="CB11" s="16">
        <f t="shared" si="20"/>
        <v>0</v>
      </c>
      <c r="CC11" s="16">
        <f t="shared" si="77"/>
        <v>0</v>
      </c>
      <c r="CD11" s="16">
        <f t="shared" si="78"/>
        <v>8</v>
      </c>
      <c r="CE11" s="69" t="str">
        <f t="shared" si="79"/>
        <v/>
      </c>
      <c r="CF11" s="4">
        <f t="shared" si="80"/>
        <v>47031</v>
      </c>
      <c r="CG11" s="8"/>
      <c r="CH11" s="16">
        <f t="shared" si="81"/>
        <v>0</v>
      </c>
      <c r="CI11" s="16">
        <f t="shared" si="21"/>
        <v>0</v>
      </c>
      <c r="CJ11" s="16">
        <f t="shared" si="82"/>
        <v>0</v>
      </c>
      <c r="CK11" s="16">
        <f t="shared" si="22"/>
        <v>0</v>
      </c>
      <c r="CL11" s="16">
        <f t="shared" si="83"/>
        <v>0</v>
      </c>
      <c r="CM11" s="16">
        <f t="shared" si="84"/>
        <v>8</v>
      </c>
      <c r="CN11" s="69" t="str">
        <f t="shared" si="85"/>
        <v/>
      </c>
      <c r="CO11" s="4">
        <f t="shared" si="86"/>
        <v>47062</v>
      </c>
      <c r="CP11" s="8"/>
      <c r="CQ11" s="16">
        <f t="shared" si="87"/>
        <v>0</v>
      </c>
      <c r="CR11" s="16">
        <f t="shared" si="23"/>
        <v>0</v>
      </c>
      <c r="CS11" s="16">
        <f t="shared" si="88"/>
        <v>0</v>
      </c>
      <c r="CT11" s="16">
        <f t="shared" si="24"/>
        <v>0</v>
      </c>
      <c r="CU11" s="16">
        <f t="shared" si="89"/>
        <v>0</v>
      </c>
      <c r="CV11" s="16">
        <f t="shared" si="25"/>
        <v>0</v>
      </c>
      <c r="CW11" s="69" t="str">
        <f t="shared" si="90"/>
        <v/>
      </c>
      <c r="CX11" s="4">
        <f t="shared" si="91"/>
        <v>47092</v>
      </c>
      <c r="CY11" s="8"/>
      <c r="CZ11" s="16">
        <f t="shared" si="92"/>
        <v>0</v>
      </c>
      <c r="DA11" s="16">
        <f t="shared" si="26"/>
        <v>0</v>
      </c>
      <c r="DB11" s="16">
        <f t="shared" si="93"/>
        <v>0</v>
      </c>
      <c r="DC11" s="16">
        <f t="shared" si="27"/>
        <v>0</v>
      </c>
      <c r="DD11" s="16">
        <f t="shared" si="94"/>
        <v>0</v>
      </c>
      <c r="DE11" s="16">
        <f t="shared" si="95"/>
        <v>8</v>
      </c>
      <c r="DF11" s="55"/>
    </row>
    <row r="12" spans="1:110" ht="21" customHeight="1" x14ac:dyDescent="0.2">
      <c r="A12" s="55"/>
      <c r="B12" s="69" t="str">
        <f t="shared" si="28"/>
        <v/>
      </c>
      <c r="C12" s="4">
        <f t="shared" si="29"/>
        <v>46759</v>
      </c>
      <c r="D12" s="66"/>
      <c r="E12" s="16">
        <f t="shared" si="30"/>
        <v>0</v>
      </c>
      <c r="F12" s="16">
        <f t="shared" si="31"/>
        <v>0</v>
      </c>
      <c r="G12" s="16">
        <f t="shared" si="32"/>
        <v>0</v>
      </c>
      <c r="H12" s="16">
        <f t="shared" si="0"/>
        <v>0</v>
      </c>
      <c r="I12" s="16">
        <f t="shared" si="33"/>
        <v>0</v>
      </c>
      <c r="J12" s="16">
        <f t="shared" si="1"/>
        <v>4</v>
      </c>
      <c r="K12" s="69" t="str">
        <f t="shared" si="34"/>
        <v/>
      </c>
      <c r="L12" s="4">
        <f t="shared" si="35"/>
        <v>46790</v>
      </c>
      <c r="M12" s="8"/>
      <c r="N12" s="16">
        <f t="shared" si="2"/>
        <v>0</v>
      </c>
      <c r="O12" s="16">
        <f t="shared" si="3"/>
        <v>0</v>
      </c>
      <c r="P12" s="16">
        <f t="shared" si="4"/>
        <v>0</v>
      </c>
      <c r="Q12" s="16">
        <f t="shared" si="5"/>
        <v>0</v>
      </c>
      <c r="R12" s="16">
        <f t="shared" si="6"/>
        <v>0</v>
      </c>
      <c r="S12" s="16">
        <f t="shared" si="7"/>
        <v>7</v>
      </c>
      <c r="T12" s="69" t="str">
        <f t="shared" si="36"/>
        <v/>
      </c>
      <c r="U12" s="4">
        <f t="shared" si="37"/>
        <v>46818</v>
      </c>
      <c r="V12" s="8"/>
      <c r="W12" s="16">
        <f t="shared" si="38"/>
        <v>0</v>
      </c>
      <c r="X12" s="16">
        <f t="shared" si="8"/>
        <v>0</v>
      </c>
      <c r="Y12" s="16">
        <f t="shared" si="39"/>
        <v>0</v>
      </c>
      <c r="Z12" s="16">
        <f t="shared" si="9"/>
        <v>0</v>
      </c>
      <c r="AA12" s="16">
        <f t="shared" si="40"/>
        <v>0</v>
      </c>
      <c r="AB12" s="16">
        <f t="shared" si="41"/>
        <v>7</v>
      </c>
      <c r="AC12" s="69" t="str">
        <f t="shared" si="42"/>
        <v/>
      </c>
      <c r="AD12" s="4">
        <f t="shared" si="43"/>
        <v>46849</v>
      </c>
      <c r="AE12" s="8"/>
      <c r="AF12" s="16">
        <f t="shared" si="44"/>
        <v>0</v>
      </c>
      <c r="AG12" s="16">
        <f t="shared" si="10"/>
        <v>0</v>
      </c>
      <c r="AH12" s="16">
        <f t="shared" si="45"/>
        <v>0</v>
      </c>
      <c r="AI12" s="16">
        <f t="shared" si="11"/>
        <v>0</v>
      </c>
      <c r="AJ12" s="16">
        <f t="shared" si="46"/>
        <v>0</v>
      </c>
      <c r="AK12" s="16">
        <f t="shared" si="47"/>
        <v>8</v>
      </c>
      <c r="AL12" s="69" t="str">
        <f t="shared" si="48"/>
        <v/>
      </c>
      <c r="AM12" s="4">
        <f t="shared" si="49"/>
        <v>46879</v>
      </c>
      <c r="AN12" s="8"/>
      <c r="AO12" s="16">
        <f t="shared" si="50"/>
        <v>0</v>
      </c>
      <c r="AP12" s="16">
        <f t="shared" si="12"/>
        <v>0</v>
      </c>
      <c r="AQ12" s="16">
        <f t="shared" si="51"/>
        <v>0</v>
      </c>
      <c r="AR12" s="16">
        <f t="shared" si="52"/>
        <v>0</v>
      </c>
      <c r="AS12" s="16">
        <f t="shared" si="53"/>
        <v>0</v>
      </c>
      <c r="AT12" s="16">
        <f t="shared" si="54"/>
        <v>0</v>
      </c>
      <c r="AU12" s="69" t="str">
        <f t="shared" si="55"/>
        <v/>
      </c>
      <c r="AV12" s="4">
        <f t="shared" si="56"/>
        <v>46910</v>
      </c>
      <c r="AW12" s="8"/>
      <c r="AX12" s="16">
        <f t="shared" si="57"/>
        <v>0</v>
      </c>
      <c r="AY12" s="16">
        <f t="shared" si="13"/>
        <v>0</v>
      </c>
      <c r="AZ12" s="16">
        <f t="shared" si="58"/>
        <v>0</v>
      </c>
      <c r="BA12" s="16">
        <f t="shared" si="14"/>
        <v>0</v>
      </c>
      <c r="BB12" s="16">
        <f t="shared" si="59"/>
        <v>0</v>
      </c>
      <c r="BC12" s="16">
        <f t="shared" si="60"/>
        <v>8</v>
      </c>
      <c r="BD12" s="69" t="str">
        <f t="shared" si="61"/>
        <v/>
      </c>
      <c r="BE12" s="4">
        <f t="shared" si="62"/>
        <v>46940</v>
      </c>
      <c r="BF12" s="8"/>
      <c r="BG12" s="16">
        <f t="shared" si="63"/>
        <v>0</v>
      </c>
      <c r="BH12" s="16">
        <f t="shared" si="15"/>
        <v>0</v>
      </c>
      <c r="BI12" s="16">
        <f t="shared" si="64"/>
        <v>0</v>
      </c>
      <c r="BJ12" s="16">
        <f t="shared" si="16"/>
        <v>0</v>
      </c>
      <c r="BK12" s="16">
        <f t="shared" si="65"/>
        <v>0</v>
      </c>
      <c r="BL12" s="16">
        <f t="shared" si="66"/>
        <v>8</v>
      </c>
      <c r="BM12" s="69" t="str">
        <f t="shared" si="67"/>
        <v/>
      </c>
      <c r="BN12" s="4">
        <f t="shared" si="68"/>
        <v>46971</v>
      </c>
      <c r="BO12" s="8"/>
      <c r="BP12" s="16">
        <f t="shared" si="69"/>
        <v>0</v>
      </c>
      <c r="BQ12" s="16">
        <f t="shared" si="17"/>
        <v>0</v>
      </c>
      <c r="BR12" s="16">
        <f t="shared" si="70"/>
        <v>0</v>
      </c>
      <c r="BS12" s="16">
        <f t="shared" si="18"/>
        <v>0</v>
      </c>
      <c r="BT12" s="10">
        <f t="shared" si="71"/>
        <v>0</v>
      </c>
      <c r="BU12" s="16">
        <f t="shared" si="72"/>
        <v>0</v>
      </c>
      <c r="BV12" s="69">
        <f t="shared" si="73"/>
        <v>36</v>
      </c>
      <c r="BW12" s="4">
        <f t="shared" si="74"/>
        <v>47002</v>
      </c>
      <c r="BX12" s="8"/>
      <c r="BY12" s="16">
        <f t="shared" si="75"/>
        <v>0</v>
      </c>
      <c r="BZ12" s="16">
        <f t="shared" si="19"/>
        <v>0</v>
      </c>
      <c r="CA12" s="16">
        <f t="shared" si="76"/>
        <v>0</v>
      </c>
      <c r="CB12" s="16">
        <f t="shared" si="20"/>
        <v>0</v>
      </c>
      <c r="CC12" s="16">
        <f t="shared" si="77"/>
        <v>0</v>
      </c>
      <c r="CD12" s="16">
        <f t="shared" si="78"/>
        <v>8</v>
      </c>
      <c r="CE12" s="69" t="str">
        <f t="shared" si="79"/>
        <v/>
      </c>
      <c r="CF12" s="4">
        <f t="shared" si="80"/>
        <v>47032</v>
      </c>
      <c r="CG12" s="8"/>
      <c r="CH12" s="16">
        <f t="shared" si="81"/>
        <v>0</v>
      </c>
      <c r="CI12" s="16">
        <f t="shared" si="21"/>
        <v>0</v>
      </c>
      <c r="CJ12" s="16">
        <f t="shared" si="82"/>
        <v>0</v>
      </c>
      <c r="CK12" s="16">
        <f t="shared" si="22"/>
        <v>0</v>
      </c>
      <c r="CL12" s="16">
        <f t="shared" si="83"/>
        <v>0</v>
      </c>
      <c r="CM12" s="16">
        <f t="shared" si="84"/>
        <v>4</v>
      </c>
      <c r="CN12" s="69" t="str">
        <f t="shared" si="85"/>
        <v/>
      </c>
      <c r="CO12" s="4">
        <f t="shared" si="86"/>
        <v>47063</v>
      </c>
      <c r="CP12" s="8"/>
      <c r="CQ12" s="16">
        <f t="shared" si="87"/>
        <v>0</v>
      </c>
      <c r="CR12" s="16">
        <f t="shared" si="23"/>
        <v>0</v>
      </c>
      <c r="CS12" s="16">
        <f t="shared" si="88"/>
        <v>0</v>
      </c>
      <c r="CT12" s="16">
        <f t="shared" si="24"/>
        <v>0</v>
      </c>
      <c r="CU12" s="16">
        <f t="shared" si="89"/>
        <v>0</v>
      </c>
      <c r="CV12" s="16">
        <f t="shared" si="25"/>
        <v>7</v>
      </c>
      <c r="CW12" s="69">
        <f t="shared" si="90"/>
        <v>49</v>
      </c>
      <c r="CX12" s="4">
        <f t="shared" si="91"/>
        <v>47093</v>
      </c>
      <c r="CY12" s="8"/>
      <c r="CZ12" s="16">
        <f t="shared" si="92"/>
        <v>0</v>
      </c>
      <c r="DA12" s="16">
        <f t="shared" si="26"/>
        <v>0</v>
      </c>
      <c r="DB12" s="16">
        <f t="shared" si="93"/>
        <v>0</v>
      </c>
      <c r="DC12" s="16">
        <f t="shared" si="27"/>
        <v>0</v>
      </c>
      <c r="DD12" s="16">
        <f t="shared" si="94"/>
        <v>0</v>
      </c>
      <c r="DE12" s="16">
        <f t="shared" si="95"/>
        <v>8</v>
      </c>
      <c r="DF12" s="55"/>
    </row>
    <row r="13" spans="1:110" ht="21" customHeight="1" x14ac:dyDescent="0.2">
      <c r="A13" s="55"/>
      <c r="B13" s="69" t="str">
        <f t="shared" si="28"/>
        <v/>
      </c>
      <c r="C13" s="4">
        <f t="shared" si="29"/>
        <v>46760</v>
      </c>
      <c r="D13" s="66"/>
      <c r="E13" s="16">
        <f t="shared" si="30"/>
        <v>0</v>
      </c>
      <c r="F13" s="16">
        <f t="shared" si="31"/>
        <v>0</v>
      </c>
      <c r="G13" s="16">
        <f t="shared" si="32"/>
        <v>0</v>
      </c>
      <c r="H13" s="16">
        <f t="shared" si="0"/>
        <v>0</v>
      </c>
      <c r="I13" s="16">
        <f t="shared" si="33"/>
        <v>0</v>
      </c>
      <c r="J13" s="16">
        <f t="shared" si="1"/>
        <v>0</v>
      </c>
      <c r="K13" s="69" t="str">
        <f t="shared" si="34"/>
        <v/>
      </c>
      <c r="L13" s="4">
        <f t="shared" si="35"/>
        <v>46791</v>
      </c>
      <c r="M13" s="8"/>
      <c r="N13" s="16">
        <f t="shared" si="2"/>
        <v>0</v>
      </c>
      <c r="O13" s="16">
        <f t="shared" si="3"/>
        <v>0</v>
      </c>
      <c r="P13" s="16">
        <f t="shared" si="4"/>
        <v>0</v>
      </c>
      <c r="Q13" s="16">
        <f t="shared" si="5"/>
        <v>0</v>
      </c>
      <c r="R13" s="16">
        <f t="shared" si="6"/>
        <v>0</v>
      </c>
      <c r="S13" s="16">
        <f t="shared" si="7"/>
        <v>8</v>
      </c>
      <c r="T13" s="69" t="str">
        <f t="shared" si="36"/>
        <v/>
      </c>
      <c r="U13" s="4">
        <f t="shared" si="37"/>
        <v>46819</v>
      </c>
      <c r="V13" s="8"/>
      <c r="W13" s="16">
        <f t="shared" si="38"/>
        <v>0</v>
      </c>
      <c r="X13" s="16">
        <f t="shared" si="8"/>
        <v>0</v>
      </c>
      <c r="Y13" s="16">
        <f t="shared" si="39"/>
        <v>0</v>
      </c>
      <c r="Z13" s="16">
        <f t="shared" si="9"/>
        <v>0</v>
      </c>
      <c r="AA13" s="16">
        <f t="shared" si="40"/>
        <v>0</v>
      </c>
      <c r="AB13" s="16">
        <f t="shared" si="41"/>
        <v>8</v>
      </c>
      <c r="AC13" s="69" t="str">
        <f t="shared" si="42"/>
        <v/>
      </c>
      <c r="AD13" s="4">
        <f t="shared" si="43"/>
        <v>46850</v>
      </c>
      <c r="AE13" s="8"/>
      <c r="AF13" s="16">
        <f t="shared" si="44"/>
        <v>0</v>
      </c>
      <c r="AG13" s="16">
        <f t="shared" si="10"/>
        <v>0</v>
      </c>
      <c r="AH13" s="16">
        <f t="shared" si="45"/>
        <v>0</v>
      </c>
      <c r="AI13" s="16">
        <f t="shared" si="11"/>
        <v>0</v>
      </c>
      <c r="AJ13" s="16">
        <f t="shared" si="46"/>
        <v>0</v>
      </c>
      <c r="AK13" s="16">
        <f t="shared" si="47"/>
        <v>4</v>
      </c>
      <c r="AL13" s="69" t="str">
        <f t="shared" si="48"/>
        <v/>
      </c>
      <c r="AM13" s="4">
        <f t="shared" si="49"/>
        <v>46880</v>
      </c>
      <c r="AN13" s="8"/>
      <c r="AO13" s="16">
        <f t="shared" si="50"/>
        <v>0</v>
      </c>
      <c r="AP13" s="16">
        <f t="shared" si="12"/>
        <v>0</v>
      </c>
      <c r="AQ13" s="16">
        <f t="shared" si="51"/>
        <v>0</v>
      </c>
      <c r="AR13" s="16">
        <f t="shared" si="52"/>
        <v>0</v>
      </c>
      <c r="AS13" s="16">
        <f t="shared" si="53"/>
        <v>0</v>
      </c>
      <c r="AT13" s="16">
        <f t="shared" si="54"/>
        <v>0</v>
      </c>
      <c r="AU13" s="69">
        <f t="shared" si="55"/>
        <v>23</v>
      </c>
      <c r="AV13" s="4">
        <f t="shared" si="56"/>
        <v>46911</v>
      </c>
      <c r="AW13" s="8"/>
      <c r="AX13" s="16">
        <f t="shared" si="57"/>
        <v>0</v>
      </c>
      <c r="AY13" s="16">
        <f t="shared" si="13"/>
        <v>0</v>
      </c>
      <c r="AZ13" s="16">
        <f t="shared" si="58"/>
        <v>0</v>
      </c>
      <c r="BA13" s="16">
        <f t="shared" si="14"/>
        <v>0</v>
      </c>
      <c r="BB13" s="16">
        <f t="shared" si="59"/>
        <v>0</v>
      </c>
      <c r="BC13" s="16">
        <f t="shared" si="60"/>
        <v>8</v>
      </c>
      <c r="BD13" s="69" t="str">
        <f t="shared" si="61"/>
        <v/>
      </c>
      <c r="BE13" s="4">
        <f t="shared" si="62"/>
        <v>46941</v>
      </c>
      <c r="BF13" s="8"/>
      <c r="BG13" s="16">
        <f t="shared" si="63"/>
        <v>0</v>
      </c>
      <c r="BH13" s="16">
        <f t="shared" si="15"/>
        <v>0</v>
      </c>
      <c r="BI13" s="16">
        <f t="shared" si="64"/>
        <v>0</v>
      </c>
      <c r="BJ13" s="16">
        <f t="shared" si="16"/>
        <v>0</v>
      </c>
      <c r="BK13" s="16">
        <f t="shared" si="65"/>
        <v>0</v>
      </c>
      <c r="BL13" s="16">
        <f t="shared" si="66"/>
        <v>4</v>
      </c>
      <c r="BM13" s="69" t="str">
        <f t="shared" si="67"/>
        <v/>
      </c>
      <c r="BN13" s="4">
        <f t="shared" si="68"/>
        <v>46972</v>
      </c>
      <c r="BO13" s="8"/>
      <c r="BP13" s="16">
        <f t="shared" si="69"/>
        <v>0</v>
      </c>
      <c r="BQ13" s="16">
        <f t="shared" si="17"/>
        <v>0</v>
      </c>
      <c r="BR13" s="16">
        <f t="shared" si="70"/>
        <v>0</v>
      </c>
      <c r="BS13" s="16">
        <f t="shared" si="18"/>
        <v>0</v>
      </c>
      <c r="BT13" s="10">
        <f t="shared" si="71"/>
        <v>0</v>
      </c>
      <c r="BU13" s="16">
        <f t="shared" si="72"/>
        <v>7</v>
      </c>
      <c r="BV13" s="69" t="str">
        <f t="shared" si="73"/>
        <v/>
      </c>
      <c r="BW13" s="4">
        <f t="shared" si="74"/>
        <v>47003</v>
      </c>
      <c r="BX13" s="8"/>
      <c r="BY13" s="16">
        <f t="shared" si="75"/>
        <v>0</v>
      </c>
      <c r="BZ13" s="16">
        <f t="shared" si="19"/>
        <v>0</v>
      </c>
      <c r="CA13" s="16">
        <f t="shared" si="76"/>
        <v>0</v>
      </c>
      <c r="CB13" s="16">
        <f t="shared" si="20"/>
        <v>0</v>
      </c>
      <c r="CC13" s="16">
        <f t="shared" si="77"/>
        <v>0</v>
      </c>
      <c r="CD13" s="16">
        <f t="shared" si="78"/>
        <v>8</v>
      </c>
      <c r="CE13" s="69" t="str">
        <f t="shared" si="79"/>
        <v/>
      </c>
      <c r="CF13" s="4">
        <f t="shared" si="80"/>
        <v>47033</v>
      </c>
      <c r="CG13" s="8"/>
      <c r="CH13" s="16">
        <f t="shared" si="81"/>
        <v>0</v>
      </c>
      <c r="CI13" s="16">
        <f t="shared" si="21"/>
        <v>0</v>
      </c>
      <c r="CJ13" s="16">
        <f t="shared" si="82"/>
        <v>0</v>
      </c>
      <c r="CK13" s="16">
        <f t="shared" si="22"/>
        <v>0</v>
      </c>
      <c r="CL13" s="16">
        <f t="shared" si="83"/>
        <v>0</v>
      </c>
      <c r="CM13" s="16">
        <f t="shared" si="84"/>
        <v>0</v>
      </c>
      <c r="CN13" s="69" t="str">
        <f t="shared" si="85"/>
        <v/>
      </c>
      <c r="CO13" s="4">
        <f t="shared" si="86"/>
        <v>47064</v>
      </c>
      <c r="CP13" s="8"/>
      <c r="CQ13" s="16">
        <f t="shared" si="87"/>
        <v>0</v>
      </c>
      <c r="CR13" s="16">
        <f t="shared" si="23"/>
        <v>0</v>
      </c>
      <c r="CS13" s="16">
        <f t="shared" si="88"/>
        <v>0</v>
      </c>
      <c r="CT13" s="16">
        <f t="shared" si="24"/>
        <v>0</v>
      </c>
      <c r="CU13" s="16">
        <f t="shared" si="89"/>
        <v>0</v>
      </c>
      <c r="CV13" s="16">
        <f t="shared" si="25"/>
        <v>8</v>
      </c>
      <c r="CW13" s="69" t="str">
        <f t="shared" si="90"/>
        <v/>
      </c>
      <c r="CX13" s="4">
        <f t="shared" si="91"/>
        <v>47094</v>
      </c>
      <c r="CY13" s="8"/>
      <c r="CZ13" s="16">
        <f t="shared" si="92"/>
        <v>0</v>
      </c>
      <c r="DA13" s="16">
        <f t="shared" si="26"/>
        <v>0</v>
      </c>
      <c r="DB13" s="16">
        <f t="shared" si="93"/>
        <v>0</v>
      </c>
      <c r="DC13" s="16">
        <f t="shared" si="27"/>
        <v>0</v>
      </c>
      <c r="DD13" s="16">
        <f t="shared" si="94"/>
        <v>0</v>
      </c>
      <c r="DE13" s="16">
        <f t="shared" si="95"/>
        <v>8</v>
      </c>
      <c r="DF13" s="55"/>
    </row>
    <row r="14" spans="1:110" ht="21" customHeight="1" x14ac:dyDescent="0.2">
      <c r="A14" s="55"/>
      <c r="B14" s="69" t="str">
        <f t="shared" si="28"/>
        <v/>
      </c>
      <c r="C14" s="4">
        <f t="shared" si="29"/>
        <v>46761</v>
      </c>
      <c r="D14" s="66"/>
      <c r="E14" s="16">
        <f t="shared" si="30"/>
        <v>0</v>
      </c>
      <c r="F14" s="16">
        <f t="shared" si="31"/>
        <v>0</v>
      </c>
      <c r="G14" s="16">
        <f t="shared" si="32"/>
        <v>0</v>
      </c>
      <c r="H14" s="16">
        <f t="shared" si="0"/>
        <v>0</v>
      </c>
      <c r="I14" s="16">
        <f t="shared" si="33"/>
        <v>0</v>
      </c>
      <c r="J14" s="16">
        <f t="shared" si="1"/>
        <v>0</v>
      </c>
      <c r="K14" s="69">
        <f t="shared" si="34"/>
        <v>6</v>
      </c>
      <c r="L14" s="4">
        <f t="shared" si="35"/>
        <v>46792</v>
      </c>
      <c r="M14" s="8"/>
      <c r="N14" s="16">
        <f t="shared" si="2"/>
        <v>0</v>
      </c>
      <c r="O14" s="16">
        <f t="shared" si="3"/>
        <v>0</v>
      </c>
      <c r="P14" s="16">
        <f t="shared" si="4"/>
        <v>0</v>
      </c>
      <c r="Q14" s="16">
        <f t="shared" si="5"/>
        <v>0</v>
      </c>
      <c r="R14" s="16">
        <f t="shared" si="6"/>
        <v>0</v>
      </c>
      <c r="S14" s="16">
        <f t="shared" si="7"/>
        <v>8</v>
      </c>
      <c r="T14" s="69">
        <f t="shared" si="36"/>
        <v>10</v>
      </c>
      <c r="U14" s="4">
        <f t="shared" si="37"/>
        <v>46820</v>
      </c>
      <c r="V14" s="8"/>
      <c r="W14" s="16">
        <f t="shared" si="38"/>
        <v>0</v>
      </c>
      <c r="X14" s="16">
        <f t="shared" si="8"/>
        <v>0</v>
      </c>
      <c r="Y14" s="16">
        <f t="shared" si="39"/>
        <v>0</v>
      </c>
      <c r="Z14" s="16">
        <f t="shared" si="9"/>
        <v>0</v>
      </c>
      <c r="AA14" s="16">
        <f t="shared" si="40"/>
        <v>0</v>
      </c>
      <c r="AB14" s="16">
        <f t="shared" si="41"/>
        <v>8</v>
      </c>
      <c r="AC14" s="69" t="str">
        <f t="shared" si="42"/>
        <v/>
      </c>
      <c r="AD14" s="4">
        <f t="shared" si="43"/>
        <v>46851</v>
      </c>
      <c r="AE14" s="8"/>
      <c r="AF14" s="16">
        <f t="shared" si="44"/>
        <v>0</v>
      </c>
      <c r="AG14" s="16">
        <f t="shared" si="10"/>
        <v>0</v>
      </c>
      <c r="AH14" s="16">
        <f t="shared" si="45"/>
        <v>0</v>
      </c>
      <c r="AI14" s="16">
        <f t="shared" si="11"/>
        <v>0</v>
      </c>
      <c r="AJ14" s="16">
        <f t="shared" si="46"/>
        <v>0</v>
      </c>
      <c r="AK14" s="16">
        <f t="shared" si="47"/>
        <v>0</v>
      </c>
      <c r="AL14" s="69" t="str">
        <f t="shared" si="48"/>
        <v/>
      </c>
      <c r="AM14" s="4">
        <f t="shared" si="49"/>
        <v>46881</v>
      </c>
      <c r="AN14" s="8"/>
      <c r="AO14" s="16">
        <f t="shared" si="50"/>
        <v>0</v>
      </c>
      <c r="AP14" s="16">
        <f t="shared" si="12"/>
        <v>0</v>
      </c>
      <c r="AQ14" s="16">
        <f t="shared" si="51"/>
        <v>0</v>
      </c>
      <c r="AR14" s="16">
        <f t="shared" si="52"/>
        <v>0</v>
      </c>
      <c r="AS14" s="16">
        <f t="shared" si="53"/>
        <v>0</v>
      </c>
      <c r="AT14" s="16">
        <f t="shared" si="54"/>
        <v>7</v>
      </c>
      <c r="AU14" s="69" t="str">
        <f t="shared" si="55"/>
        <v/>
      </c>
      <c r="AV14" s="4">
        <f t="shared" si="56"/>
        <v>46912</v>
      </c>
      <c r="AW14" s="8"/>
      <c r="AX14" s="16">
        <f t="shared" si="57"/>
        <v>0</v>
      </c>
      <c r="AY14" s="16">
        <f t="shared" si="13"/>
        <v>0</v>
      </c>
      <c r="AZ14" s="16">
        <f t="shared" si="58"/>
        <v>0</v>
      </c>
      <c r="BA14" s="16">
        <f t="shared" si="14"/>
        <v>0</v>
      </c>
      <c r="BB14" s="16">
        <f t="shared" si="59"/>
        <v>0</v>
      </c>
      <c r="BC14" s="16">
        <f t="shared" si="60"/>
        <v>8</v>
      </c>
      <c r="BD14" s="69" t="str">
        <f t="shared" si="61"/>
        <v/>
      </c>
      <c r="BE14" s="4">
        <f t="shared" si="62"/>
        <v>46942</v>
      </c>
      <c r="BF14" s="8"/>
      <c r="BG14" s="16">
        <f t="shared" si="63"/>
        <v>0</v>
      </c>
      <c r="BH14" s="16">
        <f t="shared" si="15"/>
        <v>0</v>
      </c>
      <c r="BI14" s="16">
        <f t="shared" si="64"/>
        <v>0</v>
      </c>
      <c r="BJ14" s="16">
        <f t="shared" si="16"/>
        <v>0</v>
      </c>
      <c r="BK14" s="16">
        <f t="shared" si="65"/>
        <v>0</v>
      </c>
      <c r="BL14" s="16">
        <f t="shared" si="66"/>
        <v>0</v>
      </c>
      <c r="BM14" s="69" t="str">
        <f t="shared" si="67"/>
        <v/>
      </c>
      <c r="BN14" s="4">
        <f t="shared" si="68"/>
        <v>46973</v>
      </c>
      <c r="BO14" s="8"/>
      <c r="BP14" s="16">
        <f t="shared" si="69"/>
        <v>0</v>
      </c>
      <c r="BQ14" s="16">
        <f t="shared" si="17"/>
        <v>0</v>
      </c>
      <c r="BR14" s="16">
        <f t="shared" si="70"/>
        <v>0</v>
      </c>
      <c r="BS14" s="16">
        <f t="shared" si="18"/>
        <v>0</v>
      </c>
      <c r="BT14" s="10">
        <f t="shared" si="71"/>
        <v>0</v>
      </c>
      <c r="BU14" s="16">
        <f t="shared" si="72"/>
        <v>8</v>
      </c>
      <c r="BV14" s="69" t="str">
        <f t="shared" si="73"/>
        <v/>
      </c>
      <c r="BW14" s="4">
        <f t="shared" si="74"/>
        <v>47004</v>
      </c>
      <c r="BX14" s="8"/>
      <c r="BY14" s="16">
        <f t="shared" si="75"/>
        <v>0</v>
      </c>
      <c r="BZ14" s="16">
        <f t="shared" si="19"/>
        <v>0</v>
      </c>
      <c r="CA14" s="16">
        <f t="shared" si="76"/>
        <v>0</v>
      </c>
      <c r="CB14" s="16">
        <f t="shared" si="20"/>
        <v>0</v>
      </c>
      <c r="CC14" s="16">
        <f t="shared" si="77"/>
        <v>0</v>
      </c>
      <c r="CD14" s="16">
        <f t="shared" si="78"/>
        <v>4</v>
      </c>
      <c r="CE14" s="69" t="str">
        <f t="shared" si="79"/>
        <v/>
      </c>
      <c r="CF14" s="4">
        <f t="shared" si="80"/>
        <v>47034</v>
      </c>
      <c r="CG14" s="8"/>
      <c r="CH14" s="16">
        <f t="shared" si="81"/>
        <v>0</v>
      </c>
      <c r="CI14" s="16">
        <f t="shared" si="21"/>
        <v>0</v>
      </c>
      <c r="CJ14" s="16">
        <f t="shared" si="82"/>
        <v>0</v>
      </c>
      <c r="CK14" s="16">
        <f t="shared" si="22"/>
        <v>0</v>
      </c>
      <c r="CL14" s="16">
        <f t="shared" si="83"/>
        <v>0</v>
      </c>
      <c r="CM14" s="16">
        <f t="shared" si="84"/>
        <v>0</v>
      </c>
      <c r="CN14" s="69">
        <f t="shared" si="85"/>
        <v>45</v>
      </c>
      <c r="CO14" s="4">
        <f t="shared" si="86"/>
        <v>47065</v>
      </c>
      <c r="CP14" s="8"/>
      <c r="CQ14" s="16">
        <f t="shared" si="87"/>
        <v>0</v>
      </c>
      <c r="CR14" s="16">
        <f t="shared" si="23"/>
        <v>0</v>
      </c>
      <c r="CS14" s="16">
        <f t="shared" si="88"/>
        <v>0</v>
      </c>
      <c r="CT14" s="16">
        <f t="shared" si="24"/>
        <v>0</v>
      </c>
      <c r="CU14" s="16">
        <f t="shared" si="89"/>
        <v>0</v>
      </c>
      <c r="CV14" s="16">
        <f t="shared" si="25"/>
        <v>8</v>
      </c>
      <c r="CW14" s="69" t="str">
        <f t="shared" si="90"/>
        <v/>
      </c>
      <c r="CX14" s="4">
        <f t="shared" si="91"/>
        <v>47095</v>
      </c>
      <c r="CY14" s="8"/>
      <c r="CZ14" s="16">
        <f t="shared" si="92"/>
        <v>0</v>
      </c>
      <c r="DA14" s="16">
        <f t="shared" si="26"/>
        <v>0</v>
      </c>
      <c r="DB14" s="16">
        <f t="shared" si="93"/>
        <v>0</v>
      </c>
      <c r="DC14" s="16">
        <f t="shared" si="27"/>
        <v>0</v>
      </c>
      <c r="DD14" s="16">
        <f t="shared" si="94"/>
        <v>0</v>
      </c>
      <c r="DE14" s="16">
        <f t="shared" si="95"/>
        <v>4</v>
      </c>
      <c r="DF14" s="55"/>
    </row>
    <row r="15" spans="1:110" ht="21" customHeight="1" x14ac:dyDescent="0.2">
      <c r="A15" s="55"/>
      <c r="B15" s="69" t="str">
        <f t="shared" si="28"/>
        <v/>
      </c>
      <c r="C15" s="4">
        <f t="shared" si="29"/>
        <v>46762</v>
      </c>
      <c r="D15" s="66"/>
      <c r="E15" s="16">
        <f t="shared" si="30"/>
        <v>0</v>
      </c>
      <c r="F15" s="16">
        <f t="shared" si="31"/>
        <v>0</v>
      </c>
      <c r="G15" s="16">
        <f t="shared" si="32"/>
        <v>0</v>
      </c>
      <c r="H15" s="16">
        <f t="shared" si="0"/>
        <v>0</v>
      </c>
      <c r="I15" s="16">
        <f t="shared" si="33"/>
        <v>0</v>
      </c>
      <c r="J15" s="16">
        <f t="shared" si="1"/>
        <v>7</v>
      </c>
      <c r="K15" s="69" t="str">
        <f t="shared" si="34"/>
        <v/>
      </c>
      <c r="L15" s="4">
        <f t="shared" si="35"/>
        <v>46793</v>
      </c>
      <c r="M15" s="8"/>
      <c r="N15" s="16">
        <f t="shared" si="2"/>
        <v>0</v>
      </c>
      <c r="O15" s="16">
        <f t="shared" si="3"/>
        <v>0</v>
      </c>
      <c r="P15" s="16">
        <f t="shared" si="4"/>
        <v>0</v>
      </c>
      <c r="Q15" s="16">
        <f t="shared" si="5"/>
        <v>0</v>
      </c>
      <c r="R15" s="16">
        <f t="shared" si="6"/>
        <v>0</v>
      </c>
      <c r="S15" s="16">
        <f t="shared" si="7"/>
        <v>8</v>
      </c>
      <c r="T15" s="69" t="str">
        <f t="shared" si="36"/>
        <v/>
      </c>
      <c r="U15" s="4">
        <f t="shared" si="37"/>
        <v>46821</v>
      </c>
      <c r="V15" s="8"/>
      <c r="W15" s="16">
        <f t="shared" si="38"/>
        <v>0</v>
      </c>
      <c r="X15" s="16">
        <f t="shared" si="8"/>
        <v>0</v>
      </c>
      <c r="Y15" s="16">
        <f t="shared" si="39"/>
        <v>0</v>
      </c>
      <c r="Z15" s="16">
        <f t="shared" si="9"/>
        <v>0</v>
      </c>
      <c r="AA15" s="16">
        <f t="shared" si="40"/>
        <v>0</v>
      </c>
      <c r="AB15" s="16">
        <f t="shared" si="41"/>
        <v>8</v>
      </c>
      <c r="AC15" s="69" t="str">
        <f t="shared" si="42"/>
        <v/>
      </c>
      <c r="AD15" s="4">
        <f t="shared" si="43"/>
        <v>46852</v>
      </c>
      <c r="AE15" s="8"/>
      <c r="AF15" s="16">
        <f t="shared" si="44"/>
        <v>0</v>
      </c>
      <c r="AG15" s="16">
        <f t="shared" si="10"/>
        <v>0</v>
      </c>
      <c r="AH15" s="16">
        <f t="shared" si="45"/>
        <v>0</v>
      </c>
      <c r="AI15" s="16">
        <f t="shared" si="11"/>
        <v>0</v>
      </c>
      <c r="AJ15" s="16">
        <f t="shared" si="46"/>
        <v>0</v>
      </c>
      <c r="AK15" s="16">
        <f t="shared" si="47"/>
        <v>0</v>
      </c>
      <c r="AL15" s="69" t="str">
        <f t="shared" si="48"/>
        <v/>
      </c>
      <c r="AM15" s="4">
        <f t="shared" si="49"/>
        <v>46882</v>
      </c>
      <c r="AN15" s="8"/>
      <c r="AO15" s="16">
        <f t="shared" si="50"/>
        <v>0</v>
      </c>
      <c r="AP15" s="16">
        <f t="shared" si="12"/>
        <v>0</v>
      </c>
      <c r="AQ15" s="16">
        <f t="shared" si="51"/>
        <v>0</v>
      </c>
      <c r="AR15" s="16">
        <f t="shared" si="52"/>
        <v>0</v>
      </c>
      <c r="AS15" s="16">
        <f t="shared" si="53"/>
        <v>0</v>
      </c>
      <c r="AT15" s="16">
        <f t="shared" si="54"/>
        <v>8</v>
      </c>
      <c r="AU15" s="69" t="str">
        <f t="shared" si="55"/>
        <v/>
      </c>
      <c r="AV15" s="4">
        <f t="shared" si="56"/>
        <v>46913</v>
      </c>
      <c r="AW15" s="8"/>
      <c r="AX15" s="16">
        <f t="shared" si="57"/>
        <v>0</v>
      </c>
      <c r="AY15" s="16">
        <f t="shared" si="13"/>
        <v>0</v>
      </c>
      <c r="AZ15" s="16">
        <f t="shared" si="58"/>
        <v>0</v>
      </c>
      <c r="BA15" s="16">
        <f t="shared" si="14"/>
        <v>0</v>
      </c>
      <c r="BB15" s="16">
        <f t="shared" si="59"/>
        <v>0</v>
      </c>
      <c r="BC15" s="16">
        <f t="shared" si="60"/>
        <v>4</v>
      </c>
      <c r="BD15" s="69" t="str">
        <f t="shared" si="61"/>
        <v/>
      </c>
      <c r="BE15" s="4">
        <f t="shared" si="62"/>
        <v>46943</v>
      </c>
      <c r="BF15" s="8"/>
      <c r="BG15" s="16">
        <f t="shared" si="63"/>
        <v>0</v>
      </c>
      <c r="BH15" s="16">
        <f t="shared" si="15"/>
        <v>0</v>
      </c>
      <c r="BI15" s="16">
        <f t="shared" si="64"/>
        <v>0</v>
      </c>
      <c r="BJ15" s="16">
        <f t="shared" si="16"/>
        <v>0</v>
      </c>
      <c r="BK15" s="16">
        <f t="shared" si="65"/>
        <v>0</v>
      </c>
      <c r="BL15" s="16">
        <f t="shared" si="66"/>
        <v>0</v>
      </c>
      <c r="BM15" s="69">
        <f t="shared" si="67"/>
        <v>32</v>
      </c>
      <c r="BN15" s="4">
        <f t="shared" si="68"/>
        <v>46974</v>
      </c>
      <c r="BO15" s="8"/>
      <c r="BP15" s="16">
        <f t="shared" si="69"/>
        <v>0</v>
      </c>
      <c r="BQ15" s="16">
        <f t="shared" si="17"/>
        <v>0</v>
      </c>
      <c r="BR15" s="16">
        <f t="shared" si="70"/>
        <v>0</v>
      </c>
      <c r="BS15" s="16">
        <f t="shared" si="18"/>
        <v>0</v>
      </c>
      <c r="BT15" s="10">
        <f t="shared" si="71"/>
        <v>0</v>
      </c>
      <c r="BU15" s="16">
        <f t="shared" si="72"/>
        <v>8</v>
      </c>
      <c r="BV15" s="69" t="str">
        <f t="shared" si="73"/>
        <v/>
      </c>
      <c r="BW15" s="4">
        <f t="shared" si="74"/>
        <v>47005</v>
      </c>
      <c r="BX15" s="8"/>
      <c r="BY15" s="16">
        <f t="shared" si="75"/>
        <v>0</v>
      </c>
      <c r="BZ15" s="16">
        <f t="shared" si="19"/>
        <v>0</v>
      </c>
      <c r="CA15" s="16">
        <f t="shared" si="76"/>
        <v>0</v>
      </c>
      <c r="CB15" s="16">
        <f t="shared" si="20"/>
        <v>0</v>
      </c>
      <c r="CC15" s="16">
        <f t="shared" si="77"/>
        <v>0</v>
      </c>
      <c r="CD15" s="16">
        <f t="shared" si="78"/>
        <v>0</v>
      </c>
      <c r="CE15" s="69" t="str">
        <f t="shared" si="79"/>
        <v/>
      </c>
      <c r="CF15" s="4">
        <f t="shared" si="80"/>
        <v>47035</v>
      </c>
      <c r="CG15" s="8"/>
      <c r="CH15" s="16">
        <f t="shared" si="81"/>
        <v>0</v>
      </c>
      <c r="CI15" s="16">
        <f t="shared" si="21"/>
        <v>0</v>
      </c>
      <c r="CJ15" s="16">
        <f t="shared" si="82"/>
        <v>0</v>
      </c>
      <c r="CK15" s="16">
        <f t="shared" si="22"/>
        <v>0</v>
      </c>
      <c r="CL15" s="16">
        <f t="shared" si="83"/>
        <v>0</v>
      </c>
      <c r="CM15" s="16">
        <f t="shared" si="84"/>
        <v>7</v>
      </c>
      <c r="CN15" s="69" t="str">
        <f t="shared" si="85"/>
        <v/>
      </c>
      <c r="CO15" s="4">
        <f t="shared" si="86"/>
        <v>47066</v>
      </c>
      <c r="CP15" s="8"/>
      <c r="CQ15" s="16">
        <f t="shared" si="87"/>
        <v>0</v>
      </c>
      <c r="CR15" s="16">
        <f t="shared" si="23"/>
        <v>0</v>
      </c>
      <c r="CS15" s="16">
        <f t="shared" si="88"/>
        <v>0</v>
      </c>
      <c r="CT15" s="16">
        <f t="shared" si="24"/>
        <v>0</v>
      </c>
      <c r="CU15" s="16">
        <f t="shared" si="89"/>
        <v>0</v>
      </c>
      <c r="CV15" s="16">
        <f t="shared" si="25"/>
        <v>8</v>
      </c>
      <c r="CW15" s="69" t="str">
        <f t="shared" si="90"/>
        <v/>
      </c>
      <c r="CX15" s="4">
        <f t="shared" si="91"/>
        <v>47096</v>
      </c>
      <c r="CY15" s="8"/>
      <c r="CZ15" s="16">
        <f t="shared" si="92"/>
        <v>0</v>
      </c>
      <c r="DA15" s="16">
        <f t="shared" si="26"/>
        <v>0</v>
      </c>
      <c r="DB15" s="16">
        <f t="shared" si="93"/>
        <v>0</v>
      </c>
      <c r="DC15" s="16">
        <f t="shared" si="27"/>
        <v>0</v>
      </c>
      <c r="DD15" s="16">
        <f t="shared" si="94"/>
        <v>0</v>
      </c>
      <c r="DE15" s="16">
        <f t="shared" si="95"/>
        <v>0</v>
      </c>
      <c r="DF15" s="55"/>
    </row>
    <row r="16" spans="1:110" ht="21" customHeight="1" x14ac:dyDescent="0.2">
      <c r="A16" s="55"/>
      <c r="B16" s="69" t="str">
        <f t="shared" si="28"/>
        <v/>
      </c>
      <c r="C16" s="4">
        <f t="shared" si="29"/>
        <v>46763</v>
      </c>
      <c r="D16" s="66"/>
      <c r="E16" s="16">
        <f t="shared" si="30"/>
        <v>0</v>
      </c>
      <c r="F16" s="16">
        <f t="shared" si="31"/>
        <v>0</v>
      </c>
      <c r="G16" s="16">
        <f t="shared" si="32"/>
        <v>0</v>
      </c>
      <c r="H16" s="16">
        <f t="shared" si="0"/>
        <v>0</v>
      </c>
      <c r="I16" s="16">
        <f t="shared" si="33"/>
        <v>0</v>
      </c>
      <c r="J16" s="16">
        <f t="shared" si="1"/>
        <v>8</v>
      </c>
      <c r="K16" s="69" t="str">
        <f t="shared" si="34"/>
        <v/>
      </c>
      <c r="L16" s="4">
        <f t="shared" si="35"/>
        <v>46794</v>
      </c>
      <c r="M16" s="8"/>
      <c r="N16" s="16">
        <f t="shared" si="2"/>
        <v>0</v>
      </c>
      <c r="O16" s="16">
        <f t="shared" si="3"/>
        <v>0</v>
      </c>
      <c r="P16" s="16">
        <f t="shared" si="4"/>
        <v>0</v>
      </c>
      <c r="Q16" s="16">
        <f t="shared" si="5"/>
        <v>0</v>
      </c>
      <c r="R16" s="16">
        <f t="shared" si="6"/>
        <v>0</v>
      </c>
      <c r="S16" s="16">
        <f t="shared" si="7"/>
        <v>4</v>
      </c>
      <c r="T16" s="69" t="str">
        <f t="shared" si="36"/>
        <v/>
      </c>
      <c r="U16" s="4">
        <f t="shared" si="37"/>
        <v>46822</v>
      </c>
      <c r="V16" s="8"/>
      <c r="W16" s="16">
        <f t="shared" si="38"/>
        <v>0</v>
      </c>
      <c r="X16" s="16">
        <f t="shared" si="8"/>
        <v>0</v>
      </c>
      <c r="Y16" s="16">
        <f t="shared" si="39"/>
        <v>0</v>
      </c>
      <c r="Z16" s="16">
        <f t="shared" si="9"/>
        <v>0</v>
      </c>
      <c r="AA16" s="16">
        <f t="shared" si="40"/>
        <v>0</v>
      </c>
      <c r="AB16" s="16">
        <f t="shared" si="41"/>
        <v>4</v>
      </c>
      <c r="AC16" s="69" t="str">
        <f t="shared" si="42"/>
        <v/>
      </c>
      <c r="AD16" s="4">
        <f t="shared" si="43"/>
        <v>46853</v>
      </c>
      <c r="AE16" s="8"/>
      <c r="AF16" s="16">
        <f t="shared" si="44"/>
        <v>0</v>
      </c>
      <c r="AG16" s="16">
        <f t="shared" si="10"/>
        <v>0</v>
      </c>
      <c r="AH16" s="16">
        <f t="shared" si="45"/>
        <v>0</v>
      </c>
      <c r="AI16" s="16">
        <f t="shared" si="11"/>
        <v>0</v>
      </c>
      <c r="AJ16" s="16">
        <f t="shared" si="46"/>
        <v>0</v>
      </c>
      <c r="AK16" s="16">
        <f t="shared" si="47"/>
        <v>7</v>
      </c>
      <c r="AL16" s="69">
        <f t="shared" si="48"/>
        <v>19</v>
      </c>
      <c r="AM16" s="4">
        <f t="shared" si="49"/>
        <v>46883</v>
      </c>
      <c r="AN16" s="8"/>
      <c r="AO16" s="16">
        <f t="shared" si="50"/>
        <v>0</v>
      </c>
      <c r="AP16" s="16">
        <f t="shared" si="12"/>
        <v>0</v>
      </c>
      <c r="AQ16" s="16">
        <f t="shared" si="51"/>
        <v>0</v>
      </c>
      <c r="AR16" s="16">
        <f t="shared" si="52"/>
        <v>0</v>
      </c>
      <c r="AS16" s="16">
        <f t="shared" si="53"/>
        <v>0</v>
      </c>
      <c r="AT16" s="16">
        <f t="shared" si="54"/>
        <v>8</v>
      </c>
      <c r="AU16" s="69" t="str">
        <f t="shared" si="55"/>
        <v/>
      </c>
      <c r="AV16" s="4">
        <f t="shared" si="56"/>
        <v>46914</v>
      </c>
      <c r="AW16" s="8"/>
      <c r="AX16" s="16">
        <f t="shared" si="57"/>
        <v>0</v>
      </c>
      <c r="AY16" s="16">
        <f t="shared" si="13"/>
        <v>0</v>
      </c>
      <c r="AZ16" s="16">
        <f t="shared" si="58"/>
        <v>0</v>
      </c>
      <c r="BA16" s="16">
        <f t="shared" si="14"/>
        <v>0</v>
      </c>
      <c r="BB16" s="16">
        <f t="shared" si="59"/>
        <v>0</v>
      </c>
      <c r="BC16" s="16">
        <f t="shared" si="60"/>
        <v>0</v>
      </c>
      <c r="BD16" s="69" t="str">
        <f t="shared" si="61"/>
        <v/>
      </c>
      <c r="BE16" s="4">
        <f t="shared" si="62"/>
        <v>46944</v>
      </c>
      <c r="BF16" s="8"/>
      <c r="BG16" s="16">
        <f t="shared" si="63"/>
        <v>0</v>
      </c>
      <c r="BH16" s="16">
        <f t="shared" si="15"/>
        <v>0</v>
      </c>
      <c r="BI16" s="16">
        <f t="shared" si="64"/>
        <v>0</v>
      </c>
      <c r="BJ16" s="16">
        <f t="shared" si="16"/>
        <v>0</v>
      </c>
      <c r="BK16" s="16">
        <f t="shared" si="65"/>
        <v>0</v>
      </c>
      <c r="BL16" s="16">
        <f t="shared" si="66"/>
        <v>7</v>
      </c>
      <c r="BM16" s="69" t="str">
        <f t="shared" si="67"/>
        <v/>
      </c>
      <c r="BN16" s="4">
        <f t="shared" si="68"/>
        <v>46975</v>
      </c>
      <c r="BO16" s="8"/>
      <c r="BP16" s="16">
        <f t="shared" si="69"/>
        <v>0</v>
      </c>
      <c r="BQ16" s="16">
        <f t="shared" si="17"/>
        <v>0</v>
      </c>
      <c r="BR16" s="16">
        <f t="shared" si="70"/>
        <v>0</v>
      </c>
      <c r="BS16" s="16">
        <f t="shared" si="18"/>
        <v>0</v>
      </c>
      <c r="BT16" s="10">
        <f t="shared" si="71"/>
        <v>0</v>
      </c>
      <c r="BU16" s="16">
        <f t="shared" si="72"/>
        <v>8</v>
      </c>
      <c r="BV16" s="69" t="str">
        <f t="shared" si="73"/>
        <v/>
      </c>
      <c r="BW16" s="4">
        <f t="shared" si="74"/>
        <v>47006</v>
      </c>
      <c r="BX16" s="8"/>
      <c r="BY16" s="16">
        <f t="shared" si="75"/>
        <v>0</v>
      </c>
      <c r="BZ16" s="16">
        <f t="shared" si="19"/>
        <v>0</v>
      </c>
      <c r="CA16" s="16">
        <f t="shared" si="76"/>
        <v>0</v>
      </c>
      <c r="CB16" s="16">
        <f t="shared" si="20"/>
        <v>0</v>
      </c>
      <c r="CC16" s="16">
        <f t="shared" si="77"/>
        <v>0</v>
      </c>
      <c r="CD16" s="16">
        <f t="shared" si="78"/>
        <v>0</v>
      </c>
      <c r="CE16" s="69" t="str">
        <f t="shared" si="79"/>
        <v/>
      </c>
      <c r="CF16" s="4">
        <f t="shared" si="80"/>
        <v>47036</v>
      </c>
      <c r="CG16" s="8"/>
      <c r="CH16" s="16">
        <f t="shared" si="81"/>
        <v>0</v>
      </c>
      <c r="CI16" s="16">
        <f t="shared" si="21"/>
        <v>0</v>
      </c>
      <c r="CJ16" s="16">
        <f t="shared" si="82"/>
        <v>0</v>
      </c>
      <c r="CK16" s="16">
        <f t="shared" si="22"/>
        <v>0</v>
      </c>
      <c r="CL16" s="16">
        <f t="shared" si="83"/>
        <v>0</v>
      </c>
      <c r="CM16" s="16">
        <f t="shared" si="84"/>
        <v>8</v>
      </c>
      <c r="CN16" s="69" t="str">
        <f t="shared" si="85"/>
        <v/>
      </c>
      <c r="CO16" s="4">
        <f t="shared" si="86"/>
        <v>47067</v>
      </c>
      <c r="CP16" s="8"/>
      <c r="CQ16" s="16">
        <f t="shared" si="87"/>
        <v>0</v>
      </c>
      <c r="CR16" s="16">
        <f t="shared" si="23"/>
        <v>0</v>
      </c>
      <c r="CS16" s="16">
        <f t="shared" si="88"/>
        <v>0</v>
      </c>
      <c r="CT16" s="16">
        <f t="shared" si="24"/>
        <v>0</v>
      </c>
      <c r="CU16" s="16">
        <f t="shared" si="89"/>
        <v>0</v>
      </c>
      <c r="CV16" s="16">
        <f t="shared" si="25"/>
        <v>4</v>
      </c>
      <c r="CW16" s="69" t="str">
        <f t="shared" si="90"/>
        <v/>
      </c>
      <c r="CX16" s="4">
        <f t="shared" si="91"/>
        <v>47097</v>
      </c>
      <c r="CY16" s="8"/>
      <c r="CZ16" s="16">
        <f t="shared" si="92"/>
        <v>0</v>
      </c>
      <c r="DA16" s="16">
        <f t="shared" si="26"/>
        <v>0</v>
      </c>
      <c r="DB16" s="16">
        <f t="shared" si="93"/>
        <v>0</v>
      </c>
      <c r="DC16" s="16">
        <f t="shared" si="27"/>
        <v>0</v>
      </c>
      <c r="DD16" s="16">
        <f t="shared" si="94"/>
        <v>0</v>
      </c>
      <c r="DE16" s="16">
        <f t="shared" si="95"/>
        <v>0</v>
      </c>
      <c r="DF16" s="55"/>
    </row>
    <row r="17" spans="1:110" ht="21" customHeight="1" x14ac:dyDescent="0.2">
      <c r="A17" s="55"/>
      <c r="B17" s="69">
        <f t="shared" si="28"/>
        <v>2</v>
      </c>
      <c r="C17" s="4">
        <f t="shared" si="29"/>
        <v>46764</v>
      </c>
      <c r="D17" s="66"/>
      <c r="E17" s="16">
        <f t="shared" si="30"/>
        <v>0</v>
      </c>
      <c r="F17" s="16">
        <f t="shared" si="31"/>
        <v>0</v>
      </c>
      <c r="G17" s="16">
        <f t="shared" si="32"/>
        <v>0</v>
      </c>
      <c r="H17" s="16">
        <f t="shared" si="0"/>
        <v>0</v>
      </c>
      <c r="I17" s="16">
        <f t="shared" si="33"/>
        <v>0</v>
      </c>
      <c r="J17" s="16">
        <f t="shared" si="1"/>
        <v>8</v>
      </c>
      <c r="K17" s="69" t="str">
        <f t="shared" si="34"/>
        <v/>
      </c>
      <c r="L17" s="4">
        <f t="shared" si="35"/>
        <v>46795</v>
      </c>
      <c r="M17" s="8"/>
      <c r="N17" s="16">
        <f t="shared" si="2"/>
        <v>0</v>
      </c>
      <c r="O17" s="16">
        <f t="shared" si="3"/>
        <v>0</v>
      </c>
      <c r="P17" s="16">
        <f t="shared" si="4"/>
        <v>0</v>
      </c>
      <c r="Q17" s="16">
        <f t="shared" si="5"/>
        <v>0</v>
      </c>
      <c r="R17" s="16">
        <f t="shared" si="6"/>
        <v>0</v>
      </c>
      <c r="S17" s="16">
        <f t="shared" si="7"/>
        <v>0</v>
      </c>
      <c r="T17" s="69" t="str">
        <f t="shared" si="36"/>
        <v/>
      </c>
      <c r="U17" s="4">
        <f t="shared" si="37"/>
        <v>46823</v>
      </c>
      <c r="V17" s="8"/>
      <c r="W17" s="16">
        <f t="shared" si="38"/>
        <v>0</v>
      </c>
      <c r="X17" s="16">
        <f t="shared" si="8"/>
        <v>0</v>
      </c>
      <c r="Y17" s="16">
        <f t="shared" si="39"/>
        <v>0</v>
      </c>
      <c r="Z17" s="16">
        <f t="shared" si="9"/>
        <v>0</v>
      </c>
      <c r="AA17" s="16">
        <f t="shared" si="40"/>
        <v>0</v>
      </c>
      <c r="AB17" s="16">
        <f t="shared" si="41"/>
        <v>0</v>
      </c>
      <c r="AC17" s="69" t="str">
        <f t="shared" si="42"/>
        <v/>
      </c>
      <c r="AD17" s="4">
        <f t="shared" si="43"/>
        <v>46854</v>
      </c>
      <c r="AE17" s="8"/>
      <c r="AF17" s="16">
        <f t="shared" si="44"/>
        <v>0</v>
      </c>
      <c r="AG17" s="16">
        <f t="shared" si="10"/>
        <v>0</v>
      </c>
      <c r="AH17" s="16">
        <f t="shared" si="45"/>
        <v>0</v>
      </c>
      <c r="AI17" s="16">
        <f t="shared" si="11"/>
        <v>0</v>
      </c>
      <c r="AJ17" s="16">
        <f t="shared" si="46"/>
        <v>0</v>
      </c>
      <c r="AK17" s="16">
        <f t="shared" si="47"/>
        <v>8</v>
      </c>
      <c r="AL17" s="69" t="str">
        <f t="shared" si="48"/>
        <v/>
      </c>
      <c r="AM17" s="4">
        <f t="shared" si="49"/>
        <v>46884</v>
      </c>
      <c r="AN17" s="8"/>
      <c r="AO17" s="16">
        <f t="shared" si="50"/>
        <v>0</v>
      </c>
      <c r="AP17" s="16">
        <f t="shared" si="12"/>
        <v>0</v>
      </c>
      <c r="AQ17" s="16">
        <f t="shared" si="51"/>
        <v>0</v>
      </c>
      <c r="AR17" s="16">
        <f t="shared" si="52"/>
        <v>0</v>
      </c>
      <c r="AS17" s="16">
        <f t="shared" si="53"/>
        <v>0</v>
      </c>
      <c r="AT17" s="16">
        <f t="shared" si="54"/>
        <v>8</v>
      </c>
      <c r="AU17" s="69" t="str">
        <f t="shared" si="55"/>
        <v/>
      </c>
      <c r="AV17" s="4">
        <f t="shared" si="56"/>
        <v>46915</v>
      </c>
      <c r="AW17" s="8"/>
      <c r="AX17" s="16">
        <f t="shared" si="57"/>
        <v>0</v>
      </c>
      <c r="AY17" s="16">
        <f t="shared" si="13"/>
        <v>0</v>
      </c>
      <c r="AZ17" s="16">
        <f t="shared" si="58"/>
        <v>0</v>
      </c>
      <c r="BA17" s="16">
        <f t="shared" si="14"/>
        <v>0</v>
      </c>
      <c r="BB17" s="16">
        <f t="shared" si="59"/>
        <v>0</v>
      </c>
      <c r="BC17" s="16">
        <f t="shared" si="60"/>
        <v>0</v>
      </c>
      <c r="BD17" s="69" t="str">
        <f t="shared" si="61"/>
        <v/>
      </c>
      <c r="BE17" s="4">
        <f t="shared" si="62"/>
        <v>46945</v>
      </c>
      <c r="BF17" s="8"/>
      <c r="BG17" s="16">
        <f t="shared" si="63"/>
        <v>0</v>
      </c>
      <c r="BH17" s="16">
        <f t="shared" si="15"/>
        <v>0</v>
      </c>
      <c r="BI17" s="16">
        <f t="shared" si="64"/>
        <v>0</v>
      </c>
      <c r="BJ17" s="16">
        <f t="shared" si="16"/>
        <v>0</v>
      </c>
      <c r="BK17" s="16">
        <f t="shared" si="65"/>
        <v>0</v>
      </c>
      <c r="BL17" s="16">
        <f t="shared" si="66"/>
        <v>8</v>
      </c>
      <c r="BM17" s="69" t="str">
        <f t="shared" si="67"/>
        <v/>
      </c>
      <c r="BN17" s="4">
        <f t="shared" si="68"/>
        <v>46976</v>
      </c>
      <c r="BO17" s="8"/>
      <c r="BP17" s="16">
        <f t="shared" si="69"/>
        <v>0</v>
      </c>
      <c r="BQ17" s="16">
        <f t="shared" si="17"/>
        <v>0</v>
      </c>
      <c r="BR17" s="16">
        <f t="shared" si="70"/>
        <v>0</v>
      </c>
      <c r="BS17" s="16">
        <f t="shared" si="18"/>
        <v>0</v>
      </c>
      <c r="BT17" s="10">
        <f t="shared" si="71"/>
        <v>0</v>
      </c>
      <c r="BU17" s="16">
        <f t="shared" si="72"/>
        <v>4</v>
      </c>
      <c r="BV17" s="69" t="str">
        <f t="shared" si="73"/>
        <v/>
      </c>
      <c r="BW17" s="4">
        <f t="shared" si="74"/>
        <v>47007</v>
      </c>
      <c r="BX17" s="8"/>
      <c r="BY17" s="16">
        <f t="shared" si="75"/>
        <v>0</v>
      </c>
      <c r="BZ17" s="16">
        <f t="shared" si="19"/>
        <v>0</v>
      </c>
      <c r="CA17" s="16">
        <f t="shared" si="76"/>
        <v>0</v>
      </c>
      <c r="CB17" s="16">
        <f t="shared" si="20"/>
        <v>0</v>
      </c>
      <c r="CC17" s="16">
        <f t="shared" si="77"/>
        <v>0</v>
      </c>
      <c r="CD17" s="16">
        <f t="shared" si="78"/>
        <v>7</v>
      </c>
      <c r="CE17" s="69">
        <f t="shared" si="79"/>
        <v>41</v>
      </c>
      <c r="CF17" s="4">
        <f t="shared" si="80"/>
        <v>47037</v>
      </c>
      <c r="CG17" s="8"/>
      <c r="CH17" s="16">
        <f t="shared" si="81"/>
        <v>0</v>
      </c>
      <c r="CI17" s="16">
        <f t="shared" si="21"/>
        <v>0</v>
      </c>
      <c r="CJ17" s="16">
        <f t="shared" si="82"/>
        <v>0</v>
      </c>
      <c r="CK17" s="16">
        <f t="shared" si="22"/>
        <v>0</v>
      </c>
      <c r="CL17" s="16">
        <f t="shared" si="83"/>
        <v>0</v>
      </c>
      <c r="CM17" s="16">
        <f t="shared" si="84"/>
        <v>8</v>
      </c>
      <c r="CN17" s="69" t="str">
        <f t="shared" si="85"/>
        <v/>
      </c>
      <c r="CO17" s="4">
        <f t="shared" si="86"/>
        <v>47068</v>
      </c>
      <c r="CP17" s="8"/>
      <c r="CQ17" s="16">
        <f t="shared" si="87"/>
        <v>0</v>
      </c>
      <c r="CR17" s="16">
        <f t="shared" si="23"/>
        <v>0</v>
      </c>
      <c r="CS17" s="16">
        <f t="shared" si="88"/>
        <v>0</v>
      </c>
      <c r="CT17" s="16">
        <f t="shared" si="24"/>
        <v>0</v>
      </c>
      <c r="CU17" s="16">
        <f t="shared" si="89"/>
        <v>0</v>
      </c>
      <c r="CV17" s="16">
        <f t="shared" si="25"/>
        <v>0</v>
      </c>
      <c r="CW17" s="69" t="str">
        <f t="shared" si="90"/>
        <v/>
      </c>
      <c r="CX17" s="4">
        <f t="shared" si="91"/>
        <v>47098</v>
      </c>
      <c r="CY17" s="8"/>
      <c r="CZ17" s="16">
        <f t="shared" si="92"/>
        <v>0</v>
      </c>
      <c r="DA17" s="16">
        <f t="shared" si="26"/>
        <v>0</v>
      </c>
      <c r="DB17" s="16">
        <f t="shared" si="93"/>
        <v>0</v>
      </c>
      <c r="DC17" s="16">
        <f t="shared" si="27"/>
        <v>0</v>
      </c>
      <c r="DD17" s="16">
        <f t="shared" si="94"/>
        <v>0</v>
      </c>
      <c r="DE17" s="16">
        <f t="shared" si="95"/>
        <v>7</v>
      </c>
      <c r="DF17" s="55"/>
    </row>
    <row r="18" spans="1:110" ht="21" customHeight="1" x14ac:dyDescent="0.2">
      <c r="A18" s="55"/>
      <c r="B18" s="69" t="str">
        <f t="shared" si="28"/>
        <v/>
      </c>
      <c r="C18" s="4">
        <f t="shared" si="29"/>
        <v>46765</v>
      </c>
      <c r="D18" s="66"/>
      <c r="E18" s="16">
        <f t="shared" si="30"/>
        <v>0</v>
      </c>
      <c r="F18" s="16">
        <f t="shared" si="31"/>
        <v>0</v>
      </c>
      <c r="G18" s="16">
        <f t="shared" si="32"/>
        <v>0</v>
      </c>
      <c r="H18" s="16">
        <f t="shared" si="0"/>
        <v>0</v>
      </c>
      <c r="I18" s="16">
        <f t="shared" si="33"/>
        <v>0</v>
      </c>
      <c r="J18" s="16">
        <f t="shared" si="1"/>
        <v>8</v>
      </c>
      <c r="K18" s="69" t="str">
        <f t="shared" si="34"/>
        <v/>
      </c>
      <c r="L18" s="4">
        <f t="shared" si="35"/>
        <v>46796</v>
      </c>
      <c r="M18" s="8"/>
      <c r="N18" s="16">
        <f t="shared" si="2"/>
        <v>0</v>
      </c>
      <c r="O18" s="16">
        <f t="shared" si="3"/>
        <v>0</v>
      </c>
      <c r="P18" s="16">
        <f t="shared" si="4"/>
        <v>0</v>
      </c>
      <c r="Q18" s="16">
        <f t="shared" si="5"/>
        <v>0</v>
      </c>
      <c r="R18" s="16">
        <f t="shared" si="6"/>
        <v>0</v>
      </c>
      <c r="S18" s="16">
        <f t="shared" si="7"/>
        <v>0</v>
      </c>
      <c r="T18" s="69" t="str">
        <f t="shared" si="36"/>
        <v/>
      </c>
      <c r="U18" s="4">
        <f t="shared" si="37"/>
        <v>46824</v>
      </c>
      <c r="V18" s="8"/>
      <c r="W18" s="16">
        <f t="shared" si="38"/>
        <v>0</v>
      </c>
      <c r="X18" s="16">
        <f t="shared" si="8"/>
        <v>0</v>
      </c>
      <c r="Y18" s="16">
        <f t="shared" si="39"/>
        <v>0</v>
      </c>
      <c r="Z18" s="16">
        <f t="shared" si="9"/>
        <v>0</v>
      </c>
      <c r="AA18" s="16">
        <f t="shared" si="40"/>
        <v>0</v>
      </c>
      <c r="AB18" s="16">
        <f t="shared" si="41"/>
        <v>0</v>
      </c>
      <c r="AC18" s="69">
        <f t="shared" si="42"/>
        <v>15</v>
      </c>
      <c r="AD18" s="4">
        <f t="shared" si="43"/>
        <v>46855</v>
      </c>
      <c r="AE18" s="8"/>
      <c r="AF18" s="16">
        <f t="shared" si="44"/>
        <v>0</v>
      </c>
      <c r="AG18" s="16">
        <f t="shared" si="10"/>
        <v>0</v>
      </c>
      <c r="AH18" s="16">
        <f t="shared" si="45"/>
        <v>0</v>
      </c>
      <c r="AI18" s="16">
        <f t="shared" si="11"/>
        <v>0</v>
      </c>
      <c r="AJ18" s="16">
        <f t="shared" si="46"/>
        <v>0</v>
      </c>
      <c r="AK18" s="16">
        <f t="shared" si="47"/>
        <v>8</v>
      </c>
      <c r="AL18" s="69" t="str">
        <f t="shared" si="48"/>
        <v/>
      </c>
      <c r="AM18" s="4">
        <f t="shared" si="49"/>
        <v>46885</v>
      </c>
      <c r="AN18" s="8"/>
      <c r="AO18" s="16">
        <f t="shared" si="50"/>
        <v>0</v>
      </c>
      <c r="AP18" s="16">
        <f t="shared" si="12"/>
        <v>0</v>
      </c>
      <c r="AQ18" s="16">
        <f t="shared" si="51"/>
        <v>0</v>
      </c>
      <c r="AR18" s="16">
        <f t="shared" si="52"/>
        <v>0</v>
      </c>
      <c r="AS18" s="16">
        <f t="shared" si="53"/>
        <v>0</v>
      </c>
      <c r="AT18" s="16">
        <f t="shared" si="54"/>
        <v>4</v>
      </c>
      <c r="AU18" s="69" t="str">
        <f t="shared" si="55"/>
        <v/>
      </c>
      <c r="AV18" s="4">
        <f t="shared" si="56"/>
        <v>46916</v>
      </c>
      <c r="AW18" s="8"/>
      <c r="AX18" s="16">
        <f t="shared" si="57"/>
        <v>0</v>
      </c>
      <c r="AY18" s="16">
        <f t="shared" si="13"/>
        <v>0</v>
      </c>
      <c r="AZ18" s="16">
        <f t="shared" si="58"/>
        <v>0</v>
      </c>
      <c r="BA18" s="16">
        <f t="shared" si="14"/>
        <v>0</v>
      </c>
      <c r="BB18" s="16">
        <f t="shared" si="59"/>
        <v>0</v>
      </c>
      <c r="BC18" s="16">
        <f t="shared" si="60"/>
        <v>7</v>
      </c>
      <c r="BD18" s="69">
        <f t="shared" si="61"/>
        <v>28</v>
      </c>
      <c r="BE18" s="4">
        <f t="shared" si="62"/>
        <v>46946</v>
      </c>
      <c r="BF18" s="8"/>
      <c r="BG18" s="16">
        <f t="shared" si="63"/>
        <v>0</v>
      </c>
      <c r="BH18" s="16">
        <f t="shared" si="15"/>
        <v>0</v>
      </c>
      <c r="BI18" s="16">
        <f t="shared" si="64"/>
        <v>0</v>
      </c>
      <c r="BJ18" s="16">
        <f t="shared" si="16"/>
        <v>0</v>
      </c>
      <c r="BK18" s="16">
        <f t="shared" si="65"/>
        <v>0</v>
      </c>
      <c r="BL18" s="16">
        <f t="shared" si="66"/>
        <v>8</v>
      </c>
      <c r="BM18" s="69" t="str">
        <f t="shared" si="67"/>
        <v/>
      </c>
      <c r="BN18" s="4">
        <f t="shared" si="68"/>
        <v>46977</v>
      </c>
      <c r="BO18" s="8"/>
      <c r="BP18" s="16">
        <f t="shared" si="69"/>
        <v>0</v>
      </c>
      <c r="BQ18" s="16">
        <f t="shared" si="17"/>
        <v>0</v>
      </c>
      <c r="BR18" s="16">
        <f t="shared" si="70"/>
        <v>0</v>
      </c>
      <c r="BS18" s="16">
        <f t="shared" si="18"/>
        <v>0</v>
      </c>
      <c r="BT18" s="10">
        <f t="shared" si="71"/>
        <v>0</v>
      </c>
      <c r="BU18" s="16">
        <f t="shared" si="72"/>
        <v>0</v>
      </c>
      <c r="BV18" s="69" t="str">
        <f t="shared" si="73"/>
        <v/>
      </c>
      <c r="BW18" s="4">
        <f t="shared" si="74"/>
        <v>47008</v>
      </c>
      <c r="BX18" s="8"/>
      <c r="BY18" s="16">
        <f t="shared" si="75"/>
        <v>0</v>
      </c>
      <c r="BZ18" s="16">
        <f t="shared" si="19"/>
        <v>0</v>
      </c>
      <c r="CA18" s="16">
        <f t="shared" si="76"/>
        <v>0</v>
      </c>
      <c r="CB18" s="16">
        <f t="shared" si="20"/>
        <v>0</v>
      </c>
      <c r="CC18" s="16">
        <f t="shared" si="77"/>
        <v>0</v>
      </c>
      <c r="CD18" s="16">
        <f t="shared" si="78"/>
        <v>8</v>
      </c>
      <c r="CE18" s="69" t="str">
        <f t="shared" si="79"/>
        <v/>
      </c>
      <c r="CF18" s="4">
        <f t="shared" si="80"/>
        <v>47038</v>
      </c>
      <c r="CG18" s="8"/>
      <c r="CH18" s="16">
        <f t="shared" si="81"/>
        <v>0</v>
      </c>
      <c r="CI18" s="16">
        <f t="shared" si="21"/>
        <v>0</v>
      </c>
      <c r="CJ18" s="16">
        <f t="shared" si="82"/>
        <v>0</v>
      </c>
      <c r="CK18" s="16">
        <f t="shared" si="22"/>
        <v>0</v>
      </c>
      <c r="CL18" s="16">
        <f t="shared" si="83"/>
        <v>0</v>
      </c>
      <c r="CM18" s="16">
        <f t="shared" si="84"/>
        <v>8</v>
      </c>
      <c r="CN18" s="69" t="str">
        <f t="shared" si="85"/>
        <v/>
      </c>
      <c r="CO18" s="4">
        <f t="shared" si="86"/>
        <v>47069</v>
      </c>
      <c r="CP18" s="8"/>
      <c r="CQ18" s="16">
        <f t="shared" si="87"/>
        <v>0</v>
      </c>
      <c r="CR18" s="16">
        <f t="shared" si="23"/>
        <v>0</v>
      </c>
      <c r="CS18" s="16">
        <f t="shared" si="88"/>
        <v>0</v>
      </c>
      <c r="CT18" s="16">
        <f t="shared" si="24"/>
        <v>0</v>
      </c>
      <c r="CU18" s="16">
        <f t="shared" si="89"/>
        <v>0</v>
      </c>
      <c r="CV18" s="16">
        <f t="shared" si="25"/>
        <v>0</v>
      </c>
      <c r="CW18" s="69" t="str">
        <f t="shared" si="90"/>
        <v/>
      </c>
      <c r="CX18" s="4">
        <f t="shared" si="91"/>
        <v>47099</v>
      </c>
      <c r="CY18" s="8"/>
      <c r="CZ18" s="16">
        <f t="shared" si="92"/>
        <v>0</v>
      </c>
      <c r="DA18" s="16">
        <f t="shared" si="26"/>
        <v>0</v>
      </c>
      <c r="DB18" s="16">
        <f t="shared" si="93"/>
        <v>0</v>
      </c>
      <c r="DC18" s="16">
        <f t="shared" si="27"/>
        <v>0</v>
      </c>
      <c r="DD18" s="16">
        <f t="shared" si="94"/>
        <v>0</v>
      </c>
      <c r="DE18" s="16">
        <f t="shared" si="95"/>
        <v>8</v>
      </c>
      <c r="DF18" s="55"/>
    </row>
    <row r="19" spans="1:110" ht="21" customHeight="1" x14ac:dyDescent="0.2">
      <c r="A19" s="55"/>
      <c r="B19" s="69" t="str">
        <f t="shared" si="28"/>
        <v/>
      </c>
      <c r="C19" s="4">
        <f t="shared" si="29"/>
        <v>46766</v>
      </c>
      <c r="D19" s="66"/>
      <c r="E19" s="16">
        <f t="shared" si="30"/>
        <v>0</v>
      </c>
      <c r="F19" s="16">
        <f t="shared" si="31"/>
        <v>0</v>
      </c>
      <c r="G19" s="16">
        <f t="shared" si="32"/>
        <v>0</v>
      </c>
      <c r="H19" s="16">
        <f t="shared" si="0"/>
        <v>0</v>
      </c>
      <c r="I19" s="16">
        <f t="shared" si="33"/>
        <v>0</v>
      </c>
      <c r="J19" s="16">
        <f t="shared" si="1"/>
        <v>4</v>
      </c>
      <c r="K19" s="69" t="str">
        <f t="shared" si="34"/>
        <v/>
      </c>
      <c r="L19" s="4">
        <f t="shared" si="35"/>
        <v>46797</v>
      </c>
      <c r="M19" s="8"/>
      <c r="N19" s="16">
        <f t="shared" si="2"/>
        <v>0</v>
      </c>
      <c r="O19" s="16">
        <f t="shared" si="3"/>
        <v>0</v>
      </c>
      <c r="P19" s="16">
        <f t="shared" si="4"/>
        <v>0</v>
      </c>
      <c r="Q19" s="16">
        <f t="shared" si="5"/>
        <v>0</v>
      </c>
      <c r="R19" s="16">
        <f t="shared" si="6"/>
        <v>0</v>
      </c>
      <c r="S19" s="16">
        <f t="shared" si="7"/>
        <v>7</v>
      </c>
      <c r="T19" s="69" t="str">
        <f t="shared" si="36"/>
        <v/>
      </c>
      <c r="U19" s="4">
        <f t="shared" si="37"/>
        <v>46825</v>
      </c>
      <c r="V19" s="8"/>
      <c r="W19" s="16">
        <f t="shared" si="38"/>
        <v>0</v>
      </c>
      <c r="X19" s="16">
        <f t="shared" si="8"/>
        <v>0</v>
      </c>
      <c r="Y19" s="16">
        <f t="shared" si="39"/>
        <v>0</v>
      </c>
      <c r="Z19" s="16">
        <f t="shared" si="9"/>
        <v>0</v>
      </c>
      <c r="AA19" s="16">
        <f t="shared" si="40"/>
        <v>0</v>
      </c>
      <c r="AB19" s="16">
        <f t="shared" si="41"/>
        <v>7</v>
      </c>
      <c r="AC19" s="69" t="str">
        <f t="shared" si="42"/>
        <v/>
      </c>
      <c r="AD19" s="4">
        <f t="shared" si="43"/>
        <v>46856</v>
      </c>
      <c r="AE19" s="8"/>
      <c r="AF19" s="16">
        <f t="shared" si="44"/>
        <v>0</v>
      </c>
      <c r="AG19" s="16">
        <f t="shared" si="10"/>
        <v>0</v>
      </c>
      <c r="AH19" s="16">
        <f t="shared" si="45"/>
        <v>0</v>
      </c>
      <c r="AI19" s="16">
        <f t="shared" si="11"/>
        <v>0</v>
      </c>
      <c r="AJ19" s="16">
        <f t="shared" si="46"/>
        <v>0</v>
      </c>
      <c r="AK19" s="16">
        <f t="shared" si="47"/>
        <v>8</v>
      </c>
      <c r="AL19" s="69" t="str">
        <f t="shared" si="48"/>
        <v/>
      </c>
      <c r="AM19" s="4">
        <f t="shared" si="49"/>
        <v>46886</v>
      </c>
      <c r="AN19" s="8"/>
      <c r="AO19" s="16">
        <f t="shared" si="50"/>
        <v>0</v>
      </c>
      <c r="AP19" s="16">
        <f t="shared" si="12"/>
        <v>0</v>
      </c>
      <c r="AQ19" s="16">
        <f t="shared" si="51"/>
        <v>0</v>
      </c>
      <c r="AR19" s="16">
        <f t="shared" si="52"/>
        <v>0</v>
      </c>
      <c r="AS19" s="16">
        <f t="shared" si="53"/>
        <v>0</v>
      </c>
      <c r="AT19" s="16">
        <f t="shared" si="54"/>
        <v>0</v>
      </c>
      <c r="AU19" s="69" t="str">
        <f t="shared" si="55"/>
        <v/>
      </c>
      <c r="AV19" s="4">
        <f t="shared" si="56"/>
        <v>46917</v>
      </c>
      <c r="AW19" s="8"/>
      <c r="AX19" s="16">
        <f t="shared" si="57"/>
        <v>0</v>
      </c>
      <c r="AY19" s="16">
        <f t="shared" si="13"/>
        <v>0</v>
      </c>
      <c r="AZ19" s="16">
        <f t="shared" si="58"/>
        <v>0</v>
      </c>
      <c r="BA19" s="16">
        <f t="shared" si="14"/>
        <v>0</v>
      </c>
      <c r="BB19" s="16">
        <f t="shared" si="59"/>
        <v>0</v>
      </c>
      <c r="BC19" s="16">
        <f t="shared" si="60"/>
        <v>8</v>
      </c>
      <c r="BD19" s="69" t="str">
        <f t="shared" si="61"/>
        <v/>
      </c>
      <c r="BE19" s="4">
        <f t="shared" si="62"/>
        <v>46947</v>
      </c>
      <c r="BF19" s="8"/>
      <c r="BG19" s="16">
        <f t="shared" si="63"/>
        <v>0</v>
      </c>
      <c r="BH19" s="16">
        <f t="shared" si="15"/>
        <v>0</v>
      </c>
      <c r="BI19" s="16">
        <f t="shared" si="64"/>
        <v>0</v>
      </c>
      <c r="BJ19" s="16">
        <f t="shared" si="16"/>
        <v>0</v>
      </c>
      <c r="BK19" s="16">
        <f t="shared" si="65"/>
        <v>0</v>
      </c>
      <c r="BL19" s="16">
        <f t="shared" si="66"/>
        <v>8</v>
      </c>
      <c r="BM19" s="69" t="str">
        <f t="shared" si="67"/>
        <v/>
      </c>
      <c r="BN19" s="4">
        <f t="shared" si="68"/>
        <v>46978</v>
      </c>
      <c r="BO19" s="8"/>
      <c r="BP19" s="16">
        <f t="shared" si="69"/>
        <v>0</v>
      </c>
      <c r="BQ19" s="16">
        <f t="shared" si="17"/>
        <v>0</v>
      </c>
      <c r="BR19" s="16">
        <f t="shared" si="70"/>
        <v>0</v>
      </c>
      <c r="BS19" s="16">
        <f t="shared" si="18"/>
        <v>0</v>
      </c>
      <c r="BT19" s="10">
        <f t="shared" si="71"/>
        <v>0</v>
      </c>
      <c r="BU19" s="16">
        <f t="shared" si="72"/>
        <v>0</v>
      </c>
      <c r="BV19" s="69">
        <f t="shared" si="73"/>
        <v>37</v>
      </c>
      <c r="BW19" s="4">
        <f t="shared" si="74"/>
        <v>47009</v>
      </c>
      <c r="BX19" s="8"/>
      <c r="BY19" s="16">
        <f t="shared" si="75"/>
        <v>0</v>
      </c>
      <c r="BZ19" s="16">
        <f t="shared" si="19"/>
        <v>0</v>
      </c>
      <c r="CA19" s="16">
        <f t="shared" si="76"/>
        <v>0</v>
      </c>
      <c r="CB19" s="16">
        <f t="shared" si="20"/>
        <v>0</v>
      </c>
      <c r="CC19" s="16">
        <f t="shared" si="77"/>
        <v>0</v>
      </c>
      <c r="CD19" s="16">
        <f t="shared" si="78"/>
        <v>8</v>
      </c>
      <c r="CE19" s="69" t="str">
        <f t="shared" si="79"/>
        <v/>
      </c>
      <c r="CF19" s="4">
        <f t="shared" si="80"/>
        <v>47039</v>
      </c>
      <c r="CG19" s="8"/>
      <c r="CH19" s="16">
        <f t="shared" si="81"/>
        <v>0</v>
      </c>
      <c r="CI19" s="16">
        <f t="shared" si="21"/>
        <v>0</v>
      </c>
      <c r="CJ19" s="16">
        <f t="shared" si="82"/>
        <v>0</v>
      </c>
      <c r="CK19" s="16">
        <f t="shared" si="22"/>
        <v>0</v>
      </c>
      <c r="CL19" s="16">
        <f t="shared" si="83"/>
        <v>0</v>
      </c>
      <c r="CM19" s="16">
        <f t="shared" si="84"/>
        <v>4</v>
      </c>
      <c r="CN19" s="69" t="str">
        <f t="shared" si="85"/>
        <v/>
      </c>
      <c r="CO19" s="4">
        <f t="shared" si="86"/>
        <v>47070</v>
      </c>
      <c r="CP19" s="8"/>
      <c r="CQ19" s="16">
        <f t="shared" si="87"/>
        <v>0</v>
      </c>
      <c r="CR19" s="16">
        <f t="shared" si="23"/>
        <v>0</v>
      </c>
      <c r="CS19" s="16">
        <f t="shared" si="88"/>
        <v>0</v>
      </c>
      <c r="CT19" s="16">
        <f t="shared" si="24"/>
        <v>0</v>
      </c>
      <c r="CU19" s="16">
        <f t="shared" si="89"/>
        <v>0</v>
      </c>
      <c r="CV19" s="16">
        <f t="shared" si="25"/>
        <v>7</v>
      </c>
      <c r="CW19" s="69">
        <f t="shared" si="90"/>
        <v>50</v>
      </c>
      <c r="CX19" s="4">
        <f t="shared" si="91"/>
        <v>47100</v>
      </c>
      <c r="CY19" s="8"/>
      <c r="CZ19" s="16">
        <f t="shared" si="92"/>
        <v>0</v>
      </c>
      <c r="DA19" s="16">
        <f t="shared" si="26"/>
        <v>0</v>
      </c>
      <c r="DB19" s="16">
        <f t="shared" si="93"/>
        <v>0</v>
      </c>
      <c r="DC19" s="16">
        <f t="shared" si="27"/>
        <v>0</v>
      </c>
      <c r="DD19" s="16">
        <f t="shared" si="94"/>
        <v>0</v>
      </c>
      <c r="DE19" s="16">
        <f t="shared" si="95"/>
        <v>8</v>
      </c>
      <c r="DF19" s="55"/>
    </row>
    <row r="20" spans="1:110" ht="21" customHeight="1" x14ac:dyDescent="0.2">
      <c r="A20" s="55"/>
      <c r="B20" s="69" t="str">
        <f t="shared" si="28"/>
        <v/>
      </c>
      <c r="C20" s="4">
        <f t="shared" si="29"/>
        <v>46767</v>
      </c>
      <c r="D20" s="66"/>
      <c r="E20" s="16">
        <f t="shared" si="30"/>
        <v>0</v>
      </c>
      <c r="F20" s="16">
        <f t="shared" si="31"/>
        <v>0</v>
      </c>
      <c r="G20" s="16">
        <f t="shared" si="32"/>
        <v>0</v>
      </c>
      <c r="H20" s="16">
        <f t="shared" si="0"/>
        <v>0</v>
      </c>
      <c r="I20" s="16">
        <f t="shared" si="33"/>
        <v>0</v>
      </c>
      <c r="J20" s="16">
        <f t="shared" si="1"/>
        <v>0</v>
      </c>
      <c r="K20" s="69" t="str">
        <f t="shared" si="34"/>
        <v/>
      </c>
      <c r="L20" s="4">
        <f t="shared" si="35"/>
        <v>46798</v>
      </c>
      <c r="M20" s="8"/>
      <c r="N20" s="16">
        <f t="shared" si="2"/>
        <v>0</v>
      </c>
      <c r="O20" s="16">
        <f t="shared" si="3"/>
        <v>0</v>
      </c>
      <c r="P20" s="16">
        <f t="shared" si="4"/>
        <v>0</v>
      </c>
      <c r="Q20" s="16">
        <f t="shared" si="5"/>
        <v>0</v>
      </c>
      <c r="R20" s="16">
        <f t="shared" si="6"/>
        <v>0</v>
      </c>
      <c r="S20" s="16">
        <f t="shared" si="7"/>
        <v>8</v>
      </c>
      <c r="T20" s="69" t="str">
        <f t="shared" si="36"/>
        <v/>
      </c>
      <c r="U20" s="4">
        <f t="shared" si="37"/>
        <v>46826</v>
      </c>
      <c r="V20" s="8"/>
      <c r="W20" s="16">
        <f t="shared" si="38"/>
        <v>0</v>
      </c>
      <c r="X20" s="16">
        <f t="shared" si="8"/>
        <v>0</v>
      </c>
      <c r="Y20" s="16">
        <f t="shared" si="39"/>
        <v>0</v>
      </c>
      <c r="Z20" s="16">
        <f t="shared" si="9"/>
        <v>0</v>
      </c>
      <c r="AA20" s="16">
        <f t="shared" si="40"/>
        <v>0</v>
      </c>
      <c r="AB20" s="16">
        <f t="shared" si="41"/>
        <v>8</v>
      </c>
      <c r="AC20" s="69" t="str">
        <f t="shared" si="42"/>
        <v/>
      </c>
      <c r="AD20" s="4">
        <f t="shared" si="43"/>
        <v>46857</v>
      </c>
      <c r="AE20" s="8"/>
      <c r="AF20" s="16">
        <f t="shared" si="44"/>
        <v>0</v>
      </c>
      <c r="AG20" s="16">
        <f t="shared" si="10"/>
        <v>0</v>
      </c>
      <c r="AH20" s="16">
        <f t="shared" si="45"/>
        <v>0</v>
      </c>
      <c r="AI20" s="16">
        <f t="shared" si="11"/>
        <v>0</v>
      </c>
      <c r="AJ20" s="16">
        <f t="shared" si="46"/>
        <v>0</v>
      </c>
      <c r="AK20" s="16">
        <f t="shared" si="47"/>
        <v>4</v>
      </c>
      <c r="AL20" s="69" t="str">
        <f t="shared" si="48"/>
        <v/>
      </c>
      <c r="AM20" s="4">
        <f t="shared" si="49"/>
        <v>46887</v>
      </c>
      <c r="AN20" s="8"/>
      <c r="AO20" s="16">
        <f t="shared" si="50"/>
        <v>0</v>
      </c>
      <c r="AP20" s="16">
        <f t="shared" si="12"/>
        <v>0</v>
      </c>
      <c r="AQ20" s="16">
        <f t="shared" si="51"/>
        <v>0</v>
      </c>
      <c r="AR20" s="16">
        <f t="shared" si="52"/>
        <v>0</v>
      </c>
      <c r="AS20" s="16">
        <f t="shared" si="53"/>
        <v>0</v>
      </c>
      <c r="AT20" s="16">
        <f t="shared" si="54"/>
        <v>0</v>
      </c>
      <c r="AU20" s="69">
        <f t="shared" si="55"/>
        <v>24</v>
      </c>
      <c r="AV20" s="4">
        <f t="shared" si="56"/>
        <v>46918</v>
      </c>
      <c r="AW20" s="8"/>
      <c r="AX20" s="16">
        <f t="shared" si="57"/>
        <v>0</v>
      </c>
      <c r="AY20" s="16">
        <f t="shared" si="13"/>
        <v>0</v>
      </c>
      <c r="AZ20" s="16">
        <f t="shared" si="58"/>
        <v>0</v>
      </c>
      <c r="BA20" s="16">
        <f t="shared" si="14"/>
        <v>0</v>
      </c>
      <c r="BB20" s="16">
        <f t="shared" si="59"/>
        <v>0</v>
      </c>
      <c r="BC20" s="16">
        <f t="shared" si="60"/>
        <v>8</v>
      </c>
      <c r="BD20" s="69" t="str">
        <f t="shared" si="61"/>
        <v/>
      </c>
      <c r="BE20" s="4">
        <f t="shared" si="62"/>
        <v>46948</v>
      </c>
      <c r="BF20" s="8"/>
      <c r="BG20" s="16">
        <f t="shared" si="63"/>
        <v>0</v>
      </c>
      <c r="BH20" s="16">
        <f t="shared" si="15"/>
        <v>0</v>
      </c>
      <c r="BI20" s="16">
        <f t="shared" si="64"/>
        <v>0</v>
      </c>
      <c r="BJ20" s="16">
        <f t="shared" si="16"/>
        <v>0</v>
      </c>
      <c r="BK20" s="16">
        <f t="shared" si="65"/>
        <v>0</v>
      </c>
      <c r="BL20" s="16">
        <f t="shared" si="66"/>
        <v>4</v>
      </c>
      <c r="BM20" s="69" t="str">
        <f t="shared" si="67"/>
        <v/>
      </c>
      <c r="BN20" s="4">
        <f t="shared" si="68"/>
        <v>46979</v>
      </c>
      <c r="BO20" s="8"/>
      <c r="BP20" s="16">
        <f t="shared" si="69"/>
        <v>0</v>
      </c>
      <c r="BQ20" s="16">
        <f t="shared" si="17"/>
        <v>0</v>
      </c>
      <c r="BR20" s="16">
        <f t="shared" si="70"/>
        <v>0</v>
      </c>
      <c r="BS20" s="16">
        <f t="shared" si="18"/>
        <v>0</v>
      </c>
      <c r="BT20" s="10">
        <f t="shared" si="71"/>
        <v>0</v>
      </c>
      <c r="BU20" s="16">
        <f t="shared" si="72"/>
        <v>7</v>
      </c>
      <c r="BV20" s="69" t="str">
        <f t="shared" si="73"/>
        <v/>
      </c>
      <c r="BW20" s="4">
        <f t="shared" si="74"/>
        <v>47010</v>
      </c>
      <c r="BX20" s="8"/>
      <c r="BY20" s="16">
        <f t="shared" si="75"/>
        <v>0</v>
      </c>
      <c r="BZ20" s="16">
        <f t="shared" si="19"/>
        <v>0</v>
      </c>
      <c r="CA20" s="16">
        <f t="shared" si="76"/>
        <v>0</v>
      </c>
      <c r="CB20" s="16">
        <f t="shared" si="20"/>
        <v>0</v>
      </c>
      <c r="CC20" s="16">
        <f t="shared" si="77"/>
        <v>0</v>
      </c>
      <c r="CD20" s="16">
        <f t="shared" si="78"/>
        <v>8</v>
      </c>
      <c r="CE20" s="69" t="str">
        <f t="shared" si="79"/>
        <v/>
      </c>
      <c r="CF20" s="4">
        <f t="shared" si="80"/>
        <v>47040</v>
      </c>
      <c r="CG20" s="8"/>
      <c r="CH20" s="16">
        <f t="shared" si="81"/>
        <v>0</v>
      </c>
      <c r="CI20" s="16">
        <f t="shared" si="21"/>
        <v>0</v>
      </c>
      <c r="CJ20" s="16">
        <f t="shared" si="82"/>
        <v>0</v>
      </c>
      <c r="CK20" s="16">
        <f t="shared" si="22"/>
        <v>0</v>
      </c>
      <c r="CL20" s="16">
        <f t="shared" si="83"/>
        <v>0</v>
      </c>
      <c r="CM20" s="16">
        <f t="shared" si="84"/>
        <v>0</v>
      </c>
      <c r="CN20" s="69" t="str">
        <f t="shared" si="85"/>
        <v/>
      </c>
      <c r="CO20" s="4">
        <f t="shared" si="86"/>
        <v>47071</v>
      </c>
      <c r="CP20" s="8"/>
      <c r="CQ20" s="16">
        <f t="shared" si="87"/>
        <v>0</v>
      </c>
      <c r="CR20" s="16">
        <f t="shared" si="23"/>
        <v>0</v>
      </c>
      <c r="CS20" s="16">
        <f t="shared" si="88"/>
        <v>0</v>
      </c>
      <c r="CT20" s="16">
        <f t="shared" si="24"/>
        <v>0</v>
      </c>
      <c r="CU20" s="16">
        <f t="shared" si="89"/>
        <v>0</v>
      </c>
      <c r="CV20" s="16">
        <f t="shared" si="25"/>
        <v>8</v>
      </c>
      <c r="CW20" s="69" t="str">
        <f t="shared" si="90"/>
        <v/>
      </c>
      <c r="CX20" s="4">
        <f t="shared" si="91"/>
        <v>47101</v>
      </c>
      <c r="CY20" s="8"/>
      <c r="CZ20" s="16">
        <f t="shared" si="92"/>
        <v>0</v>
      </c>
      <c r="DA20" s="16">
        <f t="shared" si="26"/>
        <v>0</v>
      </c>
      <c r="DB20" s="16">
        <f t="shared" si="93"/>
        <v>0</v>
      </c>
      <c r="DC20" s="16">
        <f t="shared" si="27"/>
        <v>0</v>
      </c>
      <c r="DD20" s="16">
        <f t="shared" si="94"/>
        <v>0</v>
      </c>
      <c r="DE20" s="16">
        <f t="shared" si="95"/>
        <v>8</v>
      </c>
      <c r="DF20" s="55"/>
    </row>
    <row r="21" spans="1:110" ht="21" customHeight="1" x14ac:dyDescent="0.2">
      <c r="A21" s="55"/>
      <c r="B21" s="69" t="str">
        <f t="shared" si="28"/>
        <v/>
      </c>
      <c r="C21" s="4">
        <f t="shared" si="29"/>
        <v>46768</v>
      </c>
      <c r="D21" s="66"/>
      <c r="E21" s="16">
        <f t="shared" si="30"/>
        <v>0</v>
      </c>
      <c r="F21" s="16">
        <f t="shared" si="31"/>
        <v>0</v>
      </c>
      <c r="G21" s="16">
        <f t="shared" si="32"/>
        <v>0</v>
      </c>
      <c r="H21" s="16">
        <f t="shared" si="0"/>
        <v>0</v>
      </c>
      <c r="I21" s="16">
        <f t="shared" si="33"/>
        <v>0</v>
      </c>
      <c r="J21" s="16">
        <f t="shared" si="1"/>
        <v>0</v>
      </c>
      <c r="K21" s="69">
        <f t="shared" si="34"/>
        <v>7</v>
      </c>
      <c r="L21" s="4">
        <f t="shared" si="35"/>
        <v>46799</v>
      </c>
      <c r="M21" s="8"/>
      <c r="N21" s="16">
        <f t="shared" si="2"/>
        <v>0</v>
      </c>
      <c r="O21" s="16">
        <f t="shared" si="3"/>
        <v>0</v>
      </c>
      <c r="P21" s="16">
        <f t="shared" si="4"/>
        <v>0</v>
      </c>
      <c r="Q21" s="16">
        <f t="shared" si="5"/>
        <v>0</v>
      </c>
      <c r="R21" s="16">
        <f t="shared" si="6"/>
        <v>0</v>
      </c>
      <c r="S21" s="16">
        <f t="shared" si="7"/>
        <v>8</v>
      </c>
      <c r="T21" s="69">
        <f t="shared" si="36"/>
        <v>11</v>
      </c>
      <c r="U21" s="4">
        <f t="shared" si="37"/>
        <v>46827</v>
      </c>
      <c r="V21" s="8"/>
      <c r="W21" s="16">
        <f t="shared" si="38"/>
        <v>0</v>
      </c>
      <c r="X21" s="16">
        <f t="shared" si="8"/>
        <v>0</v>
      </c>
      <c r="Y21" s="16">
        <f t="shared" si="39"/>
        <v>0</v>
      </c>
      <c r="Z21" s="16">
        <f t="shared" si="9"/>
        <v>0</v>
      </c>
      <c r="AA21" s="16">
        <f t="shared" si="40"/>
        <v>0</v>
      </c>
      <c r="AB21" s="16">
        <f t="shared" si="41"/>
        <v>8</v>
      </c>
      <c r="AC21" s="69" t="str">
        <f t="shared" si="42"/>
        <v/>
      </c>
      <c r="AD21" s="4">
        <f t="shared" si="43"/>
        <v>46858</v>
      </c>
      <c r="AE21" s="8"/>
      <c r="AF21" s="16">
        <f t="shared" si="44"/>
        <v>0</v>
      </c>
      <c r="AG21" s="16">
        <f t="shared" si="10"/>
        <v>0</v>
      </c>
      <c r="AH21" s="16">
        <f t="shared" si="45"/>
        <v>0</v>
      </c>
      <c r="AI21" s="16">
        <f t="shared" si="11"/>
        <v>0</v>
      </c>
      <c r="AJ21" s="16">
        <f t="shared" si="46"/>
        <v>0</v>
      </c>
      <c r="AK21" s="16">
        <f t="shared" si="47"/>
        <v>0</v>
      </c>
      <c r="AL21" s="69" t="str">
        <f t="shared" si="48"/>
        <v/>
      </c>
      <c r="AM21" s="4">
        <f t="shared" si="49"/>
        <v>46888</v>
      </c>
      <c r="AN21" s="8"/>
      <c r="AO21" s="16">
        <f t="shared" si="50"/>
        <v>0</v>
      </c>
      <c r="AP21" s="16">
        <f t="shared" si="12"/>
        <v>0</v>
      </c>
      <c r="AQ21" s="16">
        <f t="shared" si="51"/>
        <v>0</v>
      </c>
      <c r="AR21" s="16">
        <f t="shared" si="52"/>
        <v>0</v>
      </c>
      <c r="AS21" s="16">
        <f t="shared" si="53"/>
        <v>0</v>
      </c>
      <c r="AT21" s="16">
        <f t="shared" si="54"/>
        <v>7</v>
      </c>
      <c r="AU21" s="69" t="str">
        <f t="shared" si="55"/>
        <v/>
      </c>
      <c r="AV21" s="4">
        <f t="shared" si="56"/>
        <v>46919</v>
      </c>
      <c r="AW21" s="8"/>
      <c r="AX21" s="16">
        <f t="shared" si="57"/>
        <v>0</v>
      </c>
      <c r="AY21" s="16">
        <f t="shared" si="13"/>
        <v>0</v>
      </c>
      <c r="AZ21" s="16">
        <f t="shared" si="58"/>
        <v>0</v>
      </c>
      <c r="BA21" s="16">
        <f t="shared" si="14"/>
        <v>0</v>
      </c>
      <c r="BB21" s="16">
        <f t="shared" si="59"/>
        <v>0</v>
      </c>
      <c r="BC21" s="16">
        <f t="shared" si="60"/>
        <v>8</v>
      </c>
      <c r="BD21" s="69" t="str">
        <f t="shared" si="61"/>
        <v/>
      </c>
      <c r="BE21" s="4">
        <f t="shared" si="62"/>
        <v>46949</v>
      </c>
      <c r="BF21" s="8"/>
      <c r="BG21" s="16">
        <f t="shared" si="63"/>
        <v>0</v>
      </c>
      <c r="BH21" s="16">
        <f t="shared" si="15"/>
        <v>0</v>
      </c>
      <c r="BI21" s="16">
        <f t="shared" si="64"/>
        <v>0</v>
      </c>
      <c r="BJ21" s="16">
        <f t="shared" si="16"/>
        <v>0</v>
      </c>
      <c r="BK21" s="16">
        <f t="shared" si="65"/>
        <v>0</v>
      </c>
      <c r="BL21" s="16">
        <f t="shared" si="66"/>
        <v>0</v>
      </c>
      <c r="BM21" s="69" t="str">
        <f t="shared" si="67"/>
        <v/>
      </c>
      <c r="BN21" s="4">
        <f t="shared" si="68"/>
        <v>46980</v>
      </c>
      <c r="BO21" s="8"/>
      <c r="BP21" s="16">
        <f t="shared" si="69"/>
        <v>0</v>
      </c>
      <c r="BQ21" s="16">
        <f t="shared" si="17"/>
        <v>0</v>
      </c>
      <c r="BR21" s="16">
        <f t="shared" si="70"/>
        <v>0</v>
      </c>
      <c r="BS21" s="16">
        <f t="shared" si="18"/>
        <v>0</v>
      </c>
      <c r="BT21" s="10">
        <f t="shared" si="71"/>
        <v>0</v>
      </c>
      <c r="BU21" s="16">
        <f t="shared" si="72"/>
        <v>8</v>
      </c>
      <c r="BV21" s="69" t="str">
        <f t="shared" si="73"/>
        <v/>
      </c>
      <c r="BW21" s="4">
        <f t="shared" si="74"/>
        <v>47011</v>
      </c>
      <c r="BX21" s="8"/>
      <c r="BY21" s="16">
        <f t="shared" si="75"/>
        <v>0</v>
      </c>
      <c r="BZ21" s="16">
        <f t="shared" si="19"/>
        <v>0</v>
      </c>
      <c r="CA21" s="16">
        <f t="shared" si="76"/>
        <v>0</v>
      </c>
      <c r="CB21" s="16">
        <f t="shared" si="20"/>
        <v>0</v>
      </c>
      <c r="CC21" s="16">
        <f t="shared" si="77"/>
        <v>0</v>
      </c>
      <c r="CD21" s="16">
        <f t="shared" si="78"/>
        <v>4</v>
      </c>
      <c r="CE21" s="69" t="str">
        <f t="shared" si="79"/>
        <v/>
      </c>
      <c r="CF21" s="4">
        <f t="shared" si="80"/>
        <v>47041</v>
      </c>
      <c r="CG21" s="8"/>
      <c r="CH21" s="16">
        <f t="shared" si="81"/>
        <v>0</v>
      </c>
      <c r="CI21" s="16">
        <f t="shared" si="21"/>
        <v>0</v>
      </c>
      <c r="CJ21" s="16">
        <f t="shared" si="82"/>
        <v>0</v>
      </c>
      <c r="CK21" s="16">
        <f t="shared" si="22"/>
        <v>0</v>
      </c>
      <c r="CL21" s="16">
        <f t="shared" si="83"/>
        <v>0</v>
      </c>
      <c r="CM21" s="16">
        <f t="shared" si="84"/>
        <v>0</v>
      </c>
      <c r="CN21" s="69">
        <f t="shared" si="85"/>
        <v>46</v>
      </c>
      <c r="CO21" s="4">
        <f t="shared" si="86"/>
        <v>47072</v>
      </c>
      <c r="CP21" s="8"/>
      <c r="CQ21" s="16">
        <f t="shared" si="87"/>
        <v>0</v>
      </c>
      <c r="CR21" s="16">
        <f t="shared" si="23"/>
        <v>0</v>
      </c>
      <c r="CS21" s="16">
        <f t="shared" si="88"/>
        <v>0</v>
      </c>
      <c r="CT21" s="16">
        <f t="shared" si="24"/>
        <v>0</v>
      </c>
      <c r="CU21" s="16">
        <f t="shared" si="89"/>
        <v>0</v>
      </c>
      <c r="CV21" s="16">
        <f t="shared" si="25"/>
        <v>8</v>
      </c>
      <c r="CW21" s="69" t="str">
        <f t="shared" si="90"/>
        <v/>
      </c>
      <c r="CX21" s="4">
        <f t="shared" si="91"/>
        <v>47102</v>
      </c>
      <c r="CY21" s="8"/>
      <c r="CZ21" s="16">
        <f t="shared" si="92"/>
        <v>0</v>
      </c>
      <c r="DA21" s="16">
        <f t="shared" si="26"/>
        <v>0</v>
      </c>
      <c r="DB21" s="16">
        <f t="shared" si="93"/>
        <v>0</v>
      </c>
      <c r="DC21" s="16">
        <f t="shared" si="27"/>
        <v>0</v>
      </c>
      <c r="DD21" s="16">
        <f t="shared" si="94"/>
        <v>0</v>
      </c>
      <c r="DE21" s="16">
        <f t="shared" si="95"/>
        <v>4</v>
      </c>
      <c r="DF21" s="55"/>
    </row>
    <row r="22" spans="1:110" ht="21" customHeight="1" x14ac:dyDescent="0.2">
      <c r="A22" s="55"/>
      <c r="B22" s="69" t="str">
        <f t="shared" si="28"/>
        <v/>
      </c>
      <c r="C22" s="4">
        <f t="shared" si="29"/>
        <v>46769</v>
      </c>
      <c r="D22" s="66"/>
      <c r="E22" s="16">
        <f t="shared" si="30"/>
        <v>0</v>
      </c>
      <c r="F22" s="16">
        <f t="shared" si="31"/>
        <v>0</v>
      </c>
      <c r="G22" s="16">
        <f t="shared" si="32"/>
        <v>0</v>
      </c>
      <c r="H22" s="16">
        <f t="shared" si="0"/>
        <v>0</v>
      </c>
      <c r="I22" s="16">
        <f t="shared" si="33"/>
        <v>0</v>
      </c>
      <c r="J22" s="16">
        <f t="shared" si="1"/>
        <v>7</v>
      </c>
      <c r="K22" s="69" t="str">
        <f t="shared" si="34"/>
        <v/>
      </c>
      <c r="L22" s="4">
        <f t="shared" si="35"/>
        <v>46800</v>
      </c>
      <c r="M22" s="8"/>
      <c r="N22" s="16">
        <f t="shared" si="2"/>
        <v>0</v>
      </c>
      <c r="O22" s="16">
        <f t="shared" si="3"/>
        <v>0</v>
      </c>
      <c r="P22" s="16">
        <f t="shared" si="4"/>
        <v>0</v>
      </c>
      <c r="Q22" s="16">
        <f t="shared" si="5"/>
        <v>0</v>
      </c>
      <c r="R22" s="16">
        <f t="shared" si="6"/>
        <v>0</v>
      </c>
      <c r="S22" s="16">
        <f t="shared" si="7"/>
        <v>8</v>
      </c>
      <c r="T22" s="69" t="str">
        <f t="shared" si="36"/>
        <v/>
      </c>
      <c r="U22" s="4">
        <f t="shared" si="37"/>
        <v>46828</v>
      </c>
      <c r="V22" s="8"/>
      <c r="W22" s="16">
        <f t="shared" si="38"/>
        <v>0</v>
      </c>
      <c r="X22" s="16">
        <f t="shared" si="8"/>
        <v>0</v>
      </c>
      <c r="Y22" s="16">
        <f t="shared" si="39"/>
        <v>0</v>
      </c>
      <c r="Z22" s="16">
        <f t="shared" si="9"/>
        <v>0</v>
      </c>
      <c r="AA22" s="16">
        <f t="shared" si="40"/>
        <v>0</v>
      </c>
      <c r="AB22" s="16">
        <f t="shared" si="41"/>
        <v>8</v>
      </c>
      <c r="AC22" s="69" t="str">
        <f t="shared" si="42"/>
        <v/>
      </c>
      <c r="AD22" s="4">
        <f t="shared" si="43"/>
        <v>46859</v>
      </c>
      <c r="AE22" s="8"/>
      <c r="AF22" s="16">
        <f t="shared" si="44"/>
        <v>0</v>
      </c>
      <c r="AG22" s="16">
        <f t="shared" si="10"/>
        <v>0</v>
      </c>
      <c r="AH22" s="16">
        <f t="shared" si="45"/>
        <v>0</v>
      </c>
      <c r="AI22" s="16">
        <f t="shared" si="11"/>
        <v>0</v>
      </c>
      <c r="AJ22" s="16">
        <f t="shared" si="46"/>
        <v>0</v>
      </c>
      <c r="AK22" s="16">
        <f t="shared" si="47"/>
        <v>0</v>
      </c>
      <c r="AL22" s="69" t="str">
        <f t="shared" si="48"/>
        <v/>
      </c>
      <c r="AM22" s="4">
        <f t="shared" si="49"/>
        <v>46889</v>
      </c>
      <c r="AN22" s="8"/>
      <c r="AO22" s="16">
        <f t="shared" si="50"/>
        <v>0</v>
      </c>
      <c r="AP22" s="16">
        <f t="shared" si="12"/>
        <v>0</v>
      </c>
      <c r="AQ22" s="16">
        <f t="shared" si="51"/>
        <v>0</v>
      </c>
      <c r="AR22" s="16">
        <f t="shared" si="52"/>
        <v>0</v>
      </c>
      <c r="AS22" s="16">
        <f t="shared" si="53"/>
        <v>0</v>
      </c>
      <c r="AT22" s="16">
        <f t="shared" si="54"/>
        <v>8</v>
      </c>
      <c r="AU22" s="69" t="str">
        <f t="shared" si="55"/>
        <v/>
      </c>
      <c r="AV22" s="4">
        <f t="shared" si="56"/>
        <v>46920</v>
      </c>
      <c r="AW22" s="8"/>
      <c r="AX22" s="16">
        <f t="shared" si="57"/>
        <v>0</v>
      </c>
      <c r="AY22" s="16">
        <f t="shared" si="13"/>
        <v>0</v>
      </c>
      <c r="AZ22" s="16">
        <f t="shared" si="58"/>
        <v>0</v>
      </c>
      <c r="BA22" s="16">
        <f t="shared" si="14"/>
        <v>0</v>
      </c>
      <c r="BB22" s="16">
        <f t="shared" si="59"/>
        <v>0</v>
      </c>
      <c r="BC22" s="16">
        <f t="shared" si="60"/>
        <v>4</v>
      </c>
      <c r="BD22" s="69" t="str">
        <f t="shared" si="61"/>
        <v/>
      </c>
      <c r="BE22" s="4">
        <f t="shared" si="62"/>
        <v>46950</v>
      </c>
      <c r="BF22" s="8"/>
      <c r="BG22" s="16">
        <f t="shared" si="63"/>
        <v>0</v>
      </c>
      <c r="BH22" s="16">
        <f t="shared" si="15"/>
        <v>0</v>
      </c>
      <c r="BI22" s="16">
        <f t="shared" si="64"/>
        <v>0</v>
      </c>
      <c r="BJ22" s="16">
        <f t="shared" si="16"/>
        <v>0</v>
      </c>
      <c r="BK22" s="16">
        <f t="shared" si="65"/>
        <v>0</v>
      </c>
      <c r="BL22" s="16">
        <f t="shared" si="66"/>
        <v>0</v>
      </c>
      <c r="BM22" s="69">
        <f t="shared" si="67"/>
        <v>33</v>
      </c>
      <c r="BN22" s="4">
        <f t="shared" si="68"/>
        <v>46981</v>
      </c>
      <c r="BO22" s="8"/>
      <c r="BP22" s="16">
        <f t="shared" si="69"/>
        <v>0</v>
      </c>
      <c r="BQ22" s="16">
        <f t="shared" si="17"/>
        <v>0</v>
      </c>
      <c r="BR22" s="16">
        <f t="shared" si="70"/>
        <v>0</v>
      </c>
      <c r="BS22" s="16">
        <f t="shared" si="18"/>
        <v>0</v>
      </c>
      <c r="BT22" s="10">
        <f t="shared" si="71"/>
        <v>0</v>
      </c>
      <c r="BU22" s="16">
        <f t="shared" si="72"/>
        <v>8</v>
      </c>
      <c r="BV22" s="69" t="str">
        <f t="shared" si="73"/>
        <v/>
      </c>
      <c r="BW22" s="4">
        <f t="shared" si="74"/>
        <v>47012</v>
      </c>
      <c r="BX22" s="8"/>
      <c r="BY22" s="16">
        <f t="shared" si="75"/>
        <v>0</v>
      </c>
      <c r="BZ22" s="16">
        <f t="shared" si="19"/>
        <v>0</v>
      </c>
      <c r="CA22" s="16">
        <f t="shared" si="76"/>
        <v>0</v>
      </c>
      <c r="CB22" s="16">
        <f t="shared" si="20"/>
        <v>0</v>
      </c>
      <c r="CC22" s="16">
        <f t="shared" si="77"/>
        <v>0</v>
      </c>
      <c r="CD22" s="16">
        <f t="shared" si="78"/>
        <v>0</v>
      </c>
      <c r="CE22" s="69" t="str">
        <f t="shared" si="79"/>
        <v/>
      </c>
      <c r="CF22" s="4">
        <f t="shared" si="80"/>
        <v>47042</v>
      </c>
      <c r="CG22" s="8"/>
      <c r="CH22" s="16">
        <f t="shared" si="81"/>
        <v>0</v>
      </c>
      <c r="CI22" s="16">
        <f t="shared" si="21"/>
        <v>0</v>
      </c>
      <c r="CJ22" s="16">
        <f t="shared" si="82"/>
        <v>0</v>
      </c>
      <c r="CK22" s="16">
        <f t="shared" si="22"/>
        <v>0</v>
      </c>
      <c r="CL22" s="16">
        <f t="shared" si="83"/>
        <v>0</v>
      </c>
      <c r="CM22" s="16">
        <f t="shared" si="84"/>
        <v>7</v>
      </c>
      <c r="CN22" s="69" t="str">
        <f t="shared" si="85"/>
        <v/>
      </c>
      <c r="CO22" s="4">
        <f t="shared" si="86"/>
        <v>47073</v>
      </c>
      <c r="CP22" s="8"/>
      <c r="CQ22" s="16">
        <f t="shared" si="87"/>
        <v>0</v>
      </c>
      <c r="CR22" s="16">
        <f t="shared" si="23"/>
        <v>0</v>
      </c>
      <c r="CS22" s="16">
        <f t="shared" si="88"/>
        <v>0</v>
      </c>
      <c r="CT22" s="16">
        <f t="shared" si="24"/>
        <v>0</v>
      </c>
      <c r="CU22" s="16">
        <f t="shared" si="89"/>
        <v>0</v>
      </c>
      <c r="CV22" s="16">
        <f t="shared" si="25"/>
        <v>8</v>
      </c>
      <c r="CW22" s="69" t="str">
        <f t="shared" si="90"/>
        <v/>
      </c>
      <c r="CX22" s="4">
        <f t="shared" si="91"/>
        <v>47103</v>
      </c>
      <c r="CY22" s="8"/>
      <c r="CZ22" s="16">
        <f t="shared" si="92"/>
        <v>0</v>
      </c>
      <c r="DA22" s="16">
        <f t="shared" si="26"/>
        <v>0</v>
      </c>
      <c r="DB22" s="16">
        <f t="shared" si="93"/>
        <v>0</v>
      </c>
      <c r="DC22" s="16">
        <f t="shared" si="27"/>
        <v>0</v>
      </c>
      <c r="DD22" s="16">
        <f t="shared" si="94"/>
        <v>0</v>
      </c>
      <c r="DE22" s="16">
        <f t="shared" si="95"/>
        <v>0</v>
      </c>
      <c r="DF22" s="55"/>
    </row>
    <row r="23" spans="1:110" ht="21" customHeight="1" x14ac:dyDescent="0.2">
      <c r="A23" s="55"/>
      <c r="B23" s="69" t="str">
        <f t="shared" si="28"/>
        <v/>
      </c>
      <c r="C23" s="4">
        <f t="shared" si="29"/>
        <v>46770</v>
      </c>
      <c r="D23" s="66"/>
      <c r="E23" s="16">
        <f t="shared" si="30"/>
        <v>0</v>
      </c>
      <c r="F23" s="16">
        <f t="shared" si="31"/>
        <v>0</v>
      </c>
      <c r="G23" s="16">
        <f t="shared" si="32"/>
        <v>0</v>
      </c>
      <c r="H23" s="16">
        <f t="shared" si="0"/>
        <v>0</v>
      </c>
      <c r="I23" s="16">
        <f t="shared" si="33"/>
        <v>0</v>
      </c>
      <c r="J23" s="16">
        <f t="shared" si="1"/>
        <v>8</v>
      </c>
      <c r="K23" s="69" t="str">
        <f t="shared" si="34"/>
        <v/>
      </c>
      <c r="L23" s="4">
        <f t="shared" si="35"/>
        <v>46801</v>
      </c>
      <c r="M23" s="8"/>
      <c r="N23" s="16">
        <f t="shared" si="2"/>
        <v>0</v>
      </c>
      <c r="O23" s="16">
        <f t="shared" si="3"/>
        <v>0</v>
      </c>
      <c r="P23" s="16">
        <f t="shared" si="4"/>
        <v>0</v>
      </c>
      <c r="Q23" s="16">
        <f t="shared" si="5"/>
        <v>0</v>
      </c>
      <c r="R23" s="16">
        <f t="shared" si="6"/>
        <v>0</v>
      </c>
      <c r="S23" s="16">
        <f t="shared" si="7"/>
        <v>4</v>
      </c>
      <c r="T23" s="69" t="str">
        <f t="shared" si="36"/>
        <v/>
      </c>
      <c r="U23" s="4">
        <f t="shared" si="37"/>
        <v>46829</v>
      </c>
      <c r="V23" s="8"/>
      <c r="W23" s="16">
        <f t="shared" si="38"/>
        <v>0</v>
      </c>
      <c r="X23" s="16">
        <f t="shared" si="8"/>
        <v>0</v>
      </c>
      <c r="Y23" s="16">
        <f t="shared" si="39"/>
        <v>0</v>
      </c>
      <c r="Z23" s="16">
        <f t="shared" si="9"/>
        <v>0</v>
      </c>
      <c r="AA23" s="16">
        <f t="shared" si="40"/>
        <v>0</v>
      </c>
      <c r="AB23" s="16">
        <f t="shared" si="41"/>
        <v>4</v>
      </c>
      <c r="AC23" s="69" t="str">
        <f t="shared" si="42"/>
        <v/>
      </c>
      <c r="AD23" s="4">
        <f t="shared" si="43"/>
        <v>46860</v>
      </c>
      <c r="AE23" s="8"/>
      <c r="AF23" s="16">
        <f t="shared" si="44"/>
        <v>0</v>
      </c>
      <c r="AG23" s="16">
        <f t="shared" si="10"/>
        <v>0</v>
      </c>
      <c r="AH23" s="16">
        <f t="shared" si="45"/>
        <v>0</v>
      </c>
      <c r="AI23" s="16">
        <f t="shared" si="11"/>
        <v>0</v>
      </c>
      <c r="AJ23" s="16">
        <f t="shared" si="46"/>
        <v>0</v>
      </c>
      <c r="AK23" s="16">
        <f t="shared" si="47"/>
        <v>7</v>
      </c>
      <c r="AL23" s="69">
        <f t="shared" si="48"/>
        <v>20</v>
      </c>
      <c r="AM23" s="4">
        <f t="shared" si="49"/>
        <v>46890</v>
      </c>
      <c r="AN23" s="8"/>
      <c r="AO23" s="16">
        <f t="shared" si="50"/>
        <v>0</v>
      </c>
      <c r="AP23" s="16">
        <f t="shared" si="12"/>
        <v>0</v>
      </c>
      <c r="AQ23" s="16">
        <f t="shared" si="51"/>
        <v>0</v>
      </c>
      <c r="AR23" s="16">
        <f t="shared" si="52"/>
        <v>0</v>
      </c>
      <c r="AS23" s="16">
        <f t="shared" si="53"/>
        <v>0</v>
      </c>
      <c r="AT23" s="16">
        <f t="shared" si="54"/>
        <v>8</v>
      </c>
      <c r="AU23" s="69" t="str">
        <f t="shared" si="55"/>
        <v/>
      </c>
      <c r="AV23" s="4">
        <f t="shared" si="56"/>
        <v>46921</v>
      </c>
      <c r="AW23" s="8"/>
      <c r="AX23" s="16">
        <f t="shared" si="57"/>
        <v>0</v>
      </c>
      <c r="AY23" s="16">
        <f t="shared" si="13"/>
        <v>0</v>
      </c>
      <c r="AZ23" s="16">
        <f t="shared" si="58"/>
        <v>0</v>
      </c>
      <c r="BA23" s="16">
        <f t="shared" si="14"/>
        <v>0</v>
      </c>
      <c r="BB23" s="16">
        <f t="shared" si="59"/>
        <v>0</v>
      </c>
      <c r="BC23" s="16">
        <f t="shared" si="60"/>
        <v>0</v>
      </c>
      <c r="BD23" s="69" t="str">
        <f t="shared" si="61"/>
        <v/>
      </c>
      <c r="BE23" s="4">
        <f t="shared" si="62"/>
        <v>46951</v>
      </c>
      <c r="BF23" s="8"/>
      <c r="BG23" s="16">
        <f t="shared" si="63"/>
        <v>0</v>
      </c>
      <c r="BH23" s="16">
        <f t="shared" si="15"/>
        <v>0</v>
      </c>
      <c r="BI23" s="16">
        <f t="shared" si="64"/>
        <v>0</v>
      </c>
      <c r="BJ23" s="16">
        <f t="shared" si="16"/>
        <v>0</v>
      </c>
      <c r="BK23" s="16">
        <f t="shared" si="65"/>
        <v>0</v>
      </c>
      <c r="BL23" s="16">
        <f t="shared" si="66"/>
        <v>7</v>
      </c>
      <c r="BM23" s="69" t="str">
        <f t="shared" si="67"/>
        <v/>
      </c>
      <c r="BN23" s="4">
        <f t="shared" si="68"/>
        <v>46982</v>
      </c>
      <c r="BO23" s="8"/>
      <c r="BP23" s="16">
        <f t="shared" si="69"/>
        <v>0</v>
      </c>
      <c r="BQ23" s="16">
        <f t="shared" si="17"/>
        <v>0</v>
      </c>
      <c r="BR23" s="16">
        <f t="shared" si="70"/>
        <v>0</v>
      </c>
      <c r="BS23" s="16">
        <f t="shared" si="18"/>
        <v>0</v>
      </c>
      <c r="BT23" s="10">
        <f t="shared" si="71"/>
        <v>0</v>
      </c>
      <c r="BU23" s="16">
        <f t="shared" si="72"/>
        <v>8</v>
      </c>
      <c r="BV23" s="69" t="str">
        <f t="shared" si="73"/>
        <v/>
      </c>
      <c r="BW23" s="4">
        <f t="shared" si="74"/>
        <v>47013</v>
      </c>
      <c r="BX23" s="8"/>
      <c r="BY23" s="16">
        <f t="shared" si="75"/>
        <v>0</v>
      </c>
      <c r="BZ23" s="16">
        <f t="shared" si="19"/>
        <v>0</v>
      </c>
      <c r="CA23" s="16">
        <f t="shared" si="76"/>
        <v>0</v>
      </c>
      <c r="CB23" s="16">
        <f t="shared" si="20"/>
        <v>0</v>
      </c>
      <c r="CC23" s="16">
        <f t="shared" si="77"/>
        <v>0</v>
      </c>
      <c r="CD23" s="16">
        <f t="shared" si="78"/>
        <v>0</v>
      </c>
      <c r="CE23" s="69" t="str">
        <f t="shared" si="79"/>
        <v/>
      </c>
      <c r="CF23" s="4">
        <f t="shared" si="80"/>
        <v>47043</v>
      </c>
      <c r="CG23" s="8"/>
      <c r="CH23" s="16">
        <f t="shared" si="81"/>
        <v>0</v>
      </c>
      <c r="CI23" s="16">
        <f t="shared" si="21"/>
        <v>0</v>
      </c>
      <c r="CJ23" s="16">
        <f t="shared" si="82"/>
        <v>0</v>
      </c>
      <c r="CK23" s="16">
        <f t="shared" si="22"/>
        <v>0</v>
      </c>
      <c r="CL23" s="16">
        <f t="shared" si="83"/>
        <v>0</v>
      </c>
      <c r="CM23" s="16">
        <f t="shared" si="84"/>
        <v>8</v>
      </c>
      <c r="CN23" s="69" t="str">
        <f t="shared" si="85"/>
        <v/>
      </c>
      <c r="CO23" s="4">
        <f t="shared" si="86"/>
        <v>47074</v>
      </c>
      <c r="CP23" s="8"/>
      <c r="CQ23" s="16">
        <f t="shared" si="87"/>
        <v>0</v>
      </c>
      <c r="CR23" s="16">
        <f t="shared" si="23"/>
        <v>0</v>
      </c>
      <c r="CS23" s="16">
        <f t="shared" si="88"/>
        <v>0</v>
      </c>
      <c r="CT23" s="16">
        <f t="shared" si="24"/>
        <v>0</v>
      </c>
      <c r="CU23" s="16">
        <f t="shared" si="89"/>
        <v>0</v>
      </c>
      <c r="CV23" s="16">
        <f t="shared" si="25"/>
        <v>4</v>
      </c>
      <c r="CW23" s="69" t="str">
        <f t="shared" si="90"/>
        <v/>
      </c>
      <c r="CX23" s="4">
        <f t="shared" si="91"/>
        <v>47104</v>
      </c>
      <c r="CY23" s="8"/>
      <c r="CZ23" s="16">
        <f t="shared" si="92"/>
        <v>0</v>
      </c>
      <c r="DA23" s="16">
        <f t="shared" si="26"/>
        <v>0</v>
      </c>
      <c r="DB23" s="16">
        <f t="shared" si="93"/>
        <v>0</v>
      </c>
      <c r="DC23" s="16">
        <f t="shared" si="27"/>
        <v>0</v>
      </c>
      <c r="DD23" s="16">
        <f t="shared" si="94"/>
        <v>0</v>
      </c>
      <c r="DE23" s="16">
        <f t="shared" si="95"/>
        <v>0</v>
      </c>
      <c r="DF23" s="55"/>
    </row>
    <row r="24" spans="1:110" ht="21" customHeight="1" x14ac:dyDescent="0.2">
      <c r="A24" s="55"/>
      <c r="B24" s="69">
        <f t="shared" si="28"/>
        <v>3</v>
      </c>
      <c r="C24" s="4">
        <f t="shared" si="29"/>
        <v>46771</v>
      </c>
      <c r="D24" s="66"/>
      <c r="E24" s="16">
        <f t="shared" si="30"/>
        <v>0</v>
      </c>
      <c r="F24" s="16">
        <f t="shared" si="31"/>
        <v>0</v>
      </c>
      <c r="G24" s="16">
        <f t="shared" si="32"/>
        <v>0</v>
      </c>
      <c r="H24" s="16">
        <f t="shared" si="0"/>
        <v>0</v>
      </c>
      <c r="I24" s="16">
        <f t="shared" si="33"/>
        <v>0</v>
      </c>
      <c r="J24" s="16">
        <f t="shared" si="1"/>
        <v>8</v>
      </c>
      <c r="K24" s="69" t="str">
        <f t="shared" si="34"/>
        <v/>
      </c>
      <c r="L24" s="4">
        <f t="shared" si="35"/>
        <v>46802</v>
      </c>
      <c r="M24" s="8"/>
      <c r="N24" s="16">
        <f t="shared" si="2"/>
        <v>0</v>
      </c>
      <c r="O24" s="16">
        <f t="shared" si="3"/>
        <v>0</v>
      </c>
      <c r="P24" s="16">
        <f t="shared" si="4"/>
        <v>0</v>
      </c>
      <c r="Q24" s="16">
        <f t="shared" si="5"/>
        <v>0</v>
      </c>
      <c r="R24" s="16">
        <f t="shared" si="6"/>
        <v>0</v>
      </c>
      <c r="S24" s="16">
        <f t="shared" si="7"/>
        <v>0</v>
      </c>
      <c r="T24" s="69" t="str">
        <f t="shared" si="36"/>
        <v/>
      </c>
      <c r="U24" s="4">
        <f t="shared" si="37"/>
        <v>46830</v>
      </c>
      <c r="V24" s="8"/>
      <c r="W24" s="16">
        <f t="shared" si="38"/>
        <v>0</v>
      </c>
      <c r="X24" s="16">
        <f t="shared" si="8"/>
        <v>0</v>
      </c>
      <c r="Y24" s="16">
        <f t="shared" si="39"/>
        <v>0</v>
      </c>
      <c r="Z24" s="16">
        <f t="shared" si="9"/>
        <v>0</v>
      </c>
      <c r="AA24" s="16">
        <f t="shared" si="40"/>
        <v>0</v>
      </c>
      <c r="AB24" s="16">
        <f t="shared" si="41"/>
        <v>0</v>
      </c>
      <c r="AC24" s="69" t="str">
        <f t="shared" si="42"/>
        <v/>
      </c>
      <c r="AD24" s="4">
        <f t="shared" si="43"/>
        <v>46861</v>
      </c>
      <c r="AE24" s="8"/>
      <c r="AF24" s="16">
        <f t="shared" si="44"/>
        <v>0</v>
      </c>
      <c r="AG24" s="16">
        <f t="shared" si="10"/>
        <v>0</v>
      </c>
      <c r="AH24" s="16">
        <f t="shared" si="45"/>
        <v>0</v>
      </c>
      <c r="AI24" s="16">
        <f t="shared" si="11"/>
        <v>0</v>
      </c>
      <c r="AJ24" s="16">
        <f t="shared" si="46"/>
        <v>0</v>
      </c>
      <c r="AK24" s="16">
        <f t="shared" si="47"/>
        <v>8</v>
      </c>
      <c r="AL24" s="69" t="str">
        <f t="shared" si="48"/>
        <v/>
      </c>
      <c r="AM24" s="4">
        <f t="shared" si="49"/>
        <v>46891</v>
      </c>
      <c r="AN24" s="8"/>
      <c r="AO24" s="16">
        <f t="shared" si="50"/>
        <v>0</v>
      </c>
      <c r="AP24" s="16">
        <f t="shared" si="12"/>
        <v>0</v>
      </c>
      <c r="AQ24" s="16">
        <f t="shared" si="51"/>
        <v>0</v>
      </c>
      <c r="AR24" s="16">
        <f t="shared" si="52"/>
        <v>0</v>
      </c>
      <c r="AS24" s="16">
        <f t="shared" si="53"/>
        <v>0</v>
      </c>
      <c r="AT24" s="16">
        <f t="shared" si="54"/>
        <v>8</v>
      </c>
      <c r="AU24" s="69" t="str">
        <f t="shared" si="55"/>
        <v/>
      </c>
      <c r="AV24" s="4">
        <f t="shared" si="56"/>
        <v>46922</v>
      </c>
      <c r="AW24" s="8"/>
      <c r="AX24" s="16">
        <f t="shared" si="57"/>
        <v>0</v>
      </c>
      <c r="AY24" s="16">
        <f t="shared" si="13"/>
        <v>0</v>
      </c>
      <c r="AZ24" s="16">
        <f t="shared" si="58"/>
        <v>0</v>
      </c>
      <c r="BA24" s="16">
        <f t="shared" si="14"/>
        <v>0</v>
      </c>
      <c r="BB24" s="16">
        <f t="shared" si="59"/>
        <v>0</v>
      </c>
      <c r="BC24" s="16">
        <f t="shared" si="60"/>
        <v>0</v>
      </c>
      <c r="BD24" s="69" t="str">
        <f t="shared" si="61"/>
        <v/>
      </c>
      <c r="BE24" s="4">
        <f t="shared" si="62"/>
        <v>46952</v>
      </c>
      <c r="BF24" s="8"/>
      <c r="BG24" s="16">
        <f t="shared" si="63"/>
        <v>0</v>
      </c>
      <c r="BH24" s="16">
        <f t="shared" si="15"/>
        <v>0</v>
      </c>
      <c r="BI24" s="16">
        <f t="shared" si="64"/>
        <v>0</v>
      </c>
      <c r="BJ24" s="16">
        <f t="shared" si="16"/>
        <v>0</v>
      </c>
      <c r="BK24" s="16">
        <f t="shared" si="65"/>
        <v>0</v>
      </c>
      <c r="BL24" s="16">
        <f t="shared" si="66"/>
        <v>8</v>
      </c>
      <c r="BM24" s="69" t="str">
        <f t="shared" si="67"/>
        <v/>
      </c>
      <c r="BN24" s="4">
        <f t="shared" si="68"/>
        <v>46983</v>
      </c>
      <c r="BO24" s="8"/>
      <c r="BP24" s="16">
        <f t="shared" si="69"/>
        <v>0</v>
      </c>
      <c r="BQ24" s="16">
        <f t="shared" si="17"/>
        <v>0</v>
      </c>
      <c r="BR24" s="16">
        <f t="shared" si="70"/>
        <v>0</v>
      </c>
      <c r="BS24" s="16">
        <f t="shared" si="18"/>
        <v>0</v>
      </c>
      <c r="BT24" s="10">
        <f t="shared" si="71"/>
        <v>0</v>
      </c>
      <c r="BU24" s="16">
        <f t="shared" si="72"/>
        <v>4</v>
      </c>
      <c r="BV24" s="69" t="str">
        <f t="shared" si="73"/>
        <v/>
      </c>
      <c r="BW24" s="4">
        <f t="shared" si="74"/>
        <v>47014</v>
      </c>
      <c r="BX24" s="8"/>
      <c r="BY24" s="16">
        <f t="shared" si="75"/>
        <v>0</v>
      </c>
      <c r="BZ24" s="16">
        <f t="shared" si="19"/>
        <v>0</v>
      </c>
      <c r="CA24" s="16">
        <f t="shared" si="76"/>
        <v>0</v>
      </c>
      <c r="CB24" s="16">
        <f t="shared" si="20"/>
        <v>0</v>
      </c>
      <c r="CC24" s="16">
        <f t="shared" si="77"/>
        <v>0</v>
      </c>
      <c r="CD24" s="16">
        <f t="shared" si="78"/>
        <v>7</v>
      </c>
      <c r="CE24" s="69">
        <f t="shared" si="79"/>
        <v>42</v>
      </c>
      <c r="CF24" s="4">
        <f t="shared" si="80"/>
        <v>47044</v>
      </c>
      <c r="CG24" s="8"/>
      <c r="CH24" s="16">
        <f t="shared" si="81"/>
        <v>0</v>
      </c>
      <c r="CI24" s="16">
        <f t="shared" si="21"/>
        <v>0</v>
      </c>
      <c r="CJ24" s="16">
        <f t="shared" si="82"/>
        <v>0</v>
      </c>
      <c r="CK24" s="16">
        <f t="shared" si="22"/>
        <v>0</v>
      </c>
      <c r="CL24" s="16">
        <f t="shared" si="83"/>
        <v>0</v>
      </c>
      <c r="CM24" s="16">
        <f t="shared" si="84"/>
        <v>8</v>
      </c>
      <c r="CN24" s="69" t="str">
        <f t="shared" si="85"/>
        <v/>
      </c>
      <c r="CO24" s="4">
        <f t="shared" si="86"/>
        <v>47075</v>
      </c>
      <c r="CP24" s="8"/>
      <c r="CQ24" s="16">
        <f t="shared" si="87"/>
        <v>0</v>
      </c>
      <c r="CR24" s="16">
        <f t="shared" si="23"/>
        <v>0</v>
      </c>
      <c r="CS24" s="16">
        <f t="shared" si="88"/>
        <v>0</v>
      </c>
      <c r="CT24" s="16">
        <f t="shared" si="24"/>
        <v>0</v>
      </c>
      <c r="CU24" s="16">
        <f t="shared" si="89"/>
        <v>0</v>
      </c>
      <c r="CV24" s="16">
        <f t="shared" si="25"/>
        <v>0</v>
      </c>
      <c r="CW24" s="69" t="str">
        <f t="shared" si="90"/>
        <v/>
      </c>
      <c r="CX24" s="4">
        <f t="shared" si="91"/>
        <v>47105</v>
      </c>
      <c r="CY24" s="8"/>
      <c r="CZ24" s="16">
        <f t="shared" si="92"/>
        <v>0</v>
      </c>
      <c r="DA24" s="16">
        <f t="shared" si="26"/>
        <v>0</v>
      </c>
      <c r="DB24" s="16">
        <f t="shared" si="93"/>
        <v>0</v>
      </c>
      <c r="DC24" s="16">
        <f t="shared" si="27"/>
        <v>0</v>
      </c>
      <c r="DD24" s="16">
        <f t="shared" si="94"/>
        <v>0</v>
      </c>
      <c r="DE24" s="16">
        <f t="shared" si="95"/>
        <v>7</v>
      </c>
      <c r="DF24" s="55"/>
    </row>
    <row r="25" spans="1:110" ht="21" customHeight="1" x14ac:dyDescent="0.2">
      <c r="A25" s="55"/>
      <c r="B25" s="69" t="str">
        <f t="shared" si="28"/>
        <v/>
      </c>
      <c r="C25" s="4">
        <f t="shared" si="29"/>
        <v>46772</v>
      </c>
      <c r="D25" s="66"/>
      <c r="E25" s="16">
        <f t="shared" si="30"/>
        <v>0</v>
      </c>
      <c r="F25" s="16">
        <f t="shared" si="31"/>
        <v>0</v>
      </c>
      <c r="G25" s="16">
        <f t="shared" si="32"/>
        <v>0</v>
      </c>
      <c r="H25" s="16">
        <f t="shared" si="0"/>
        <v>0</v>
      </c>
      <c r="I25" s="16">
        <f t="shared" si="33"/>
        <v>0</v>
      </c>
      <c r="J25" s="16">
        <f t="shared" si="1"/>
        <v>8</v>
      </c>
      <c r="K25" s="69" t="str">
        <f t="shared" si="34"/>
        <v/>
      </c>
      <c r="L25" s="4">
        <f t="shared" si="35"/>
        <v>46803</v>
      </c>
      <c r="M25" s="8"/>
      <c r="N25" s="16">
        <f t="shared" si="2"/>
        <v>0</v>
      </c>
      <c r="O25" s="16">
        <f t="shared" si="3"/>
        <v>0</v>
      </c>
      <c r="P25" s="16">
        <f t="shared" si="4"/>
        <v>0</v>
      </c>
      <c r="Q25" s="16">
        <f t="shared" si="5"/>
        <v>0</v>
      </c>
      <c r="R25" s="16">
        <f t="shared" si="6"/>
        <v>0</v>
      </c>
      <c r="S25" s="16">
        <f t="shared" si="7"/>
        <v>0</v>
      </c>
      <c r="T25" s="69" t="str">
        <f t="shared" si="36"/>
        <v/>
      </c>
      <c r="U25" s="4">
        <f t="shared" si="37"/>
        <v>46831</v>
      </c>
      <c r="V25" s="8"/>
      <c r="W25" s="16">
        <f t="shared" si="38"/>
        <v>0</v>
      </c>
      <c r="X25" s="16">
        <f t="shared" si="8"/>
        <v>0</v>
      </c>
      <c r="Y25" s="16">
        <f t="shared" si="39"/>
        <v>0</v>
      </c>
      <c r="Z25" s="16">
        <f t="shared" si="9"/>
        <v>0</v>
      </c>
      <c r="AA25" s="16">
        <f t="shared" si="40"/>
        <v>0</v>
      </c>
      <c r="AB25" s="16">
        <f t="shared" si="41"/>
        <v>0</v>
      </c>
      <c r="AC25" s="69">
        <f t="shared" si="42"/>
        <v>16</v>
      </c>
      <c r="AD25" s="4">
        <f t="shared" si="43"/>
        <v>46862</v>
      </c>
      <c r="AE25" s="8"/>
      <c r="AF25" s="16">
        <f t="shared" si="44"/>
        <v>0</v>
      </c>
      <c r="AG25" s="16">
        <f t="shared" si="10"/>
        <v>0</v>
      </c>
      <c r="AH25" s="16">
        <f t="shared" si="45"/>
        <v>0</v>
      </c>
      <c r="AI25" s="16">
        <f t="shared" si="11"/>
        <v>0</v>
      </c>
      <c r="AJ25" s="16">
        <f t="shared" si="46"/>
        <v>0</v>
      </c>
      <c r="AK25" s="16">
        <f t="shared" si="47"/>
        <v>8</v>
      </c>
      <c r="AL25" s="69" t="str">
        <f t="shared" si="48"/>
        <v/>
      </c>
      <c r="AM25" s="4">
        <f t="shared" si="49"/>
        <v>46892</v>
      </c>
      <c r="AN25" s="8"/>
      <c r="AO25" s="16">
        <f t="shared" si="50"/>
        <v>0</v>
      </c>
      <c r="AP25" s="16">
        <f t="shared" si="12"/>
        <v>0</v>
      </c>
      <c r="AQ25" s="16">
        <f t="shared" si="51"/>
        <v>0</v>
      </c>
      <c r="AR25" s="16">
        <f t="shared" si="52"/>
        <v>0</v>
      </c>
      <c r="AS25" s="16">
        <f t="shared" si="53"/>
        <v>0</v>
      </c>
      <c r="AT25" s="16">
        <f t="shared" si="54"/>
        <v>4</v>
      </c>
      <c r="AU25" s="69" t="str">
        <f t="shared" si="55"/>
        <v/>
      </c>
      <c r="AV25" s="4">
        <f t="shared" si="56"/>
        <v>46923</v>
      </c>
      <c r="AW25" s="8"/>
      <c r="AX25" s="16">
        <f t="shared" si="57"/>
        <v>0</v>
      </c>
      <c r="AY25" s="16">
        <f t="shared" si="13"/>
        <v>0</v>
      </c>
      <c r="AZ25" s="16">
        <f t="shared" si="58"/>
        <v>0</v>
      </c>
      <c r="BA25" s="16">
        <f t="shared" si="14"/>
        <v>0</v>
      </c>
      <c r="BB25" s="16">
        <f t="shared" si="59"/>
        <v>0</v>
      </c>
      <c r="BC25" s="16">
        <f t="shared" si="60"/>
        <v>7</v>
      </c>
      <c r="BD25" s="69">
        <f t="shared" si="61"/>
        <v>29</v>
      </c>
      <c r="BE25" s="4">
        <f t="shared" si="62"/>
        <v>46953</v>
      </c>
      <c r="BF25" s="8"/>
      <c r="BG25" s="16">
        <f t="shared" si="63"/>
        <v>0</v>
      </c>
      <c r="BH25" s="16">
        <f t="shared" si="15"/>
        <v>0</v>
      </c>
      <c r="BI25" s="16">
        <f t="shared" si="64"/>
        <v>0</v>
      </c>
      <c r="BJ25" s="16">
        <f t="shared" si="16"/>
        <v>0</v>
      </c>
      <c r="BK25" s="16">
        <f t="shared" si="65"/>
        <v>0</v>
      </c>
      <c r="BL25" s="16">
        <f t="shared" si="66"/>
        <v>8</v>
      </c>
      <c r="BM25" s="69" t="str">
        <f t="shared" si="67"/>
        <v/>
      </c>
      <c r="BN25" s="4">
        <f t="shared" si="68"/>
        <v>46984</v>
      </c>
      <c r="BO25" s="8"/>
      <c r="BP25" s="16">
        <f t="shared" si="69"/>
        <v>0</v>
      </c>
      <c r="BQ25" s="16">
        <f t="shared" si="17"/>
        <v>0</v>
      </c>
      <c r="BR25" s="16">
        <f t="shared" si="70"/>
        <v>0</v>
      </c>
      <c r="BS25" s="16">
        <f t="shared" si="18"/>
        <v>0</v>
      </c>
      <c r="BT25" s="10">
        <f t="shared" si="71"/>
        <v>0</v>
      </c>
      <c r="BU25" s="16">
        <f t="shared" si="72"/>
        <v>0</v>
      </c>
      <c r="BV25" s="69" t="str">
        <f t="shared" si="73"/>
        <v/>
      </c>
      <c r="BW25" s="4">
        <f t="shared" si="74"/>
        <v>47015</v>
      </c>
      <c r="BX25" s="8"/>
      <c r="BY25" s="16">
        <f t="shared" si="75"/>
        <v>0</v>
      </c>
      <c r="BZ25" s="16">
        <f t="shared" si="19"/>
        <v>0</v>
      </c>
      <c r="CA25" s="16">
        <f t="shared" si="76"/>
        <v>0</v>
      </c>
      <c r="CB25" s="16">
        <f t="shared" si="20"/>
        <v>0</v>
      </c>
      <c r="CC25" s="16">
        <f t="shared" si="77"/>
        <v>0</v>
      </c>
      <c r="CD25" s="16">
        <f t="shared" si="78"/>
        <v>8</v>
      </c>
      <c r="CE25" s="69" t="str">
        <f t="shared" si="79"/>
        <v/>
      </c>
      <c r="CF25" s="4">
        <f t="shared" si="80"/>
        <v>47045</v>
      </c>
      <c r="CG25" s="8"/>
      <c r="CH25" s="16">
        <f t="shared" si="81"/>
        <v>0</v>
      </c>
      <c r="CI25" s="16">
        <f t="shared" si="21"/>
        <v>0</v>
      </c>
      <c r="CJ25" s="16">
        <f t="shared" si="82"/>
        <v>0</v>
      </c>
      <c r="CK25" s="16">
        <f t="shared" si="22"/>
        <v>0</v>
      </c>
      <c r="CL25" s="16">
        <f t="shared" si="83"/>
        <v>0</v>
      </c>
      <c r="CM25" s="16">
        <f t="shared" si="84"/>
        <v>8</v>
      </c>
      <c r="CN25" s="69" t="str">
        <f t="shared" si="85"/>
        <v/>
      </c>
      <c r="CO25" s="4">
        <f t="shared" si="86"/>
        <v>47076</v>
      </c>
      <c r="CP25" s="8"/>
      <c r="CQ25" s="16">
        <f t="shared" si="87"/>
        <v>0</v>
      </c>
      <c r="CR25" s="16">
        <f t="shared" si="23"/>
        <v>0</v>
      </c>
      <c r="CS25" s="16">
        <f t="shared" si="88"/>
        <v>0</v>
      </c>
      <c r="CT25" s="16">
        <f t="shared" si="24"/>
        <v>0</v>
      </c>
      <c r="CU25" s="16">
        <f t="shared" si="89"/>
        <v>0</v>
      </c>
      <c r="CV25" s="16">
        <f t="shared" si="25"/>
        <v>0</v>
      </c>
      <c r="CW25" s="69" t="str">
        <f t="shared" si="90"/>
        <v/>
      </c>
      <c r="CX25" s="4">
        <f t="shared" si="91"/>
        <v>47106</v>
      </c>
      <c r="CY25" s="8"/>
      <c r="CZ25" s="16">
        <f t="shared" si="92"/>
        <v>0</v>
      </c>
      <c r="DA25" s="16">
        <f t="shared" si="26"/>
        <v>0</v>
      </c>
      <c r="DB25" s="16">
        <f t="shared" si="93"/>
        <v>0</v>
      </c>
      <c r="DC25" s="16">
        <f t="shared" si="27"/>
        <v>0</v>
      </c>
      <c r="DD25" s="16">
        <f t="shared" si="94"/>
        <v>0</v>
      </c>
      <c r="DE25" s="16">
        <f t="shared" si="95"/>
        <v>8</v>
      </c>
      <c r="DF25" s="55"/>
    </row>
    <row r="26" spans="1:110" ht="21" customHeight="1" x14ac:dyDescent="0.2">
      <c r="A26" s="55"/>
      <c r="B26" s="69" t="str">
        <f t="shared" si="28"/>
        <v/>
      </c>
      <c r="C26" s="4">
        <f t="shared" si="29"/>
        <v>46773</v>
      </c>
      <c r="D26" s="66"/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0"/>
        <v>0</v>
      </c>
      <c r="I26" s="16">
        <f t="shared" si="33"/>
        <v>0</v>
      </c>
      <c r="J26" s="16">
        <f t="shared" si="1"/>
        <v>4</v>
      </c>
      <c r="K26" s="69" t="str">
        <f t="shared" si="34"/>
        <v/>
      </c>
      <c r="L26" s="4">
        <f t="shared" si="35"/>
        <v>46804</v>
      </c>
      <c r="M26" s="8"/>
      <c r="N26" s="16">
        <f t="shared" si="2"/>
        <v>0</v>
      </c>
      <c r="O26" s="16">
        <f t="shared" si="3"/>
        <v>0</v>
      </c>
      <c r="P26" s="16">
        <f t="shared" si="4"/>
        <v>0</v>
      </c>
      <c r="Q26" s="16">
        <f t="shared" si="5"/>
        <v>0</v>
      </c>
      <c r="R26" s="16">
        <f t="shared" si="6"/>
        <v>0</v>
      </c>
      <c r="S26" s="16">
        <f t="shared" si="7"/>
        <v>7</v>
      </c>
      <c r="T26" s="69" t="str">
        <f t="shared" si="36"/>
        <v/>
      </c>
      <c r="U26" s="4">
        <f t="shared" si="37"/>
        <v>46832</v>
      </c>
      <c r="V26" s="8"/>
      <c r="W26" s="16">
        <f t="shared" si="38"/>
        <v>0</v>
      </c>
      <c r="X26" s="16">
        <f t="shared" si="8"/>
        <v>0</v>
      </c>
      <c r="Y26" s="16">
        <f t="shared" si="39"/>
        <v>0</v>
      </c>
      <c r="Z26" s="16">
        <f t="shared" si="9"/>
        <v>0</v>
      </c>
      <c r="AA26" s="16">
        <f t="shared" si="40"/>
        <v>0</v>
      </c>
      <c r="AB26" s="16">
        <f t="shared" si="41"/>
        <v>7</v>
      </c>
      <c r="AC26" s="69" t="str">
        <f t="shared" si="42"/>
        <v/>
      </c>
      <c r="AD26" s="4">
        <f t="shared" si="43"/>
        <v>46863</v>
      </c>
      <c r="AE26" s="8"/>
      <c r="AF26" s="16">
        <f t="shared" si="44"/>
        <v>0</v>
      </c>
      <c r="AG26" s="16">
        <f t="shared" si="10"/>
        <v>0</v>
      </c>
      <c r="AH26" s="16">
        <f t="shared" si="45"/>
        <v>0</v>
      </c>
      <c r="AI26" s="16">
        <f t="shared" si="11"/>
        <v>0</v>
      </c>
      <c r="AJ26" s="16">
        <f t="shared" si="46"/>
        <v>0</v>
      </c>
      <c r="AK26" s="16">
        <f t="shared" si="47"/>
        <v>8</v>
      </c>
      <c r="AL26" s="69" t="str">
        <f t="shared" si="48"/>
        <v/>
      </c>
      <c r="AM26" s="4">
        <f t="shared" si="49"/>
        <v>46893</v>
      </c>
      <c r="AN26" s="8"/>
      <c r="AO26" s="16">
        <f t="shared" si="50"/>
        <v>0</v>
      </c>
      <c r="AP26" s="16">
        <f t="shared" si="12"/>
        <v>0</v>
      </c>
      <c r="AQ26" s="16">
        <f t="shared" si="51"/>
        <v>0</v>
      </c>
      <c r="AR26" s="16">
        <f t="shared" si="52"/>
        <v>0</v>
      </c>
      <c r="AS26" s="16">
        <f t="shared" si="53"/>
        <v>0</v>
      </c>
      <c r="AT26" s="16">
        <f t="shared" si="54"/>
        <v>0</v>
      </c>
      <c r="AU26" s="69" t="str">
        <f t="shared" si="55"/>
        <v/>
      </c>
      <c r="AV26" s="4">
        <f t="shared" si="56"/>
        <v>46924</v>
      </c>
      <c r="AW26" s="8"/>
      <c r="AX26" s="16">
        <f t="shared" si="57"/>
        <v>0</v>
      </c>
      <c r="AY26" s="16">
        <f t="shared" si="13"/>
        <v>0</v>
      </c>
      <c r="AZ26" s="16">
        <f t="shared" si="58"/>
        <v>0</v>
      </c>
      <c r="BA26" s="16">
        <f t="shared" si="14"/>
        <v>0</v>
      </c>
      <c r="BB26" s="16">
        <f t="shared" si="59"/>
        <v>0</v>
      </c>
      <c r="BC26" s="16">
        <f t="shared" si="60"/>
        <v>8</v>
      </c>
      <c r="BD26" s="69" t="str">
        <f t="shared" si="61"/>
        <v/>
      </c>
      <c r="BE26" s="4">
        <f t="shared" si="62"/>
        <v>46954</v>
      </c>
      <c r="BF26" s="8"/>
      <c r="BG26" s="16">
        <f t="shared" si="63"/>
        <v>0</v>
      </c>
      <c r="BH26" s="16">
        <f t="shared" si="15"/>
        <v>0</v>
      </c>
      <c r="BI26" s="16">
        <f t="shared" si="64"/>
        <v>0</v>
      </c>
      <c r="BJ26" s="16">
        <f t="shared" si="16"/>
        <v>0</v>
      </c>
      <c r="BK26" s="16">
        <f t="shared" si="65"/>
        <v>0</v>
      </c>
      <c r="BL26" s="16">
        <f t="shared" si="66"/>
        <v>8</v>
      </c>
      <c r="BM26" s="69" t="str">
        <f t="shared" si="67"/>
        <v/>
      </c>
      <c r="BN26" s="4">
        <f t="shared" si="68"/>
        <v>46985</v>
      </c>
      <c r="BO26" s="8"/>
      <c r="BP26" s="16">
        <f t="shared" si="69"/>
        <v>0</v>
      </c>
      <c r="BQ26" s="16">
        <f t="shared" si="17"/>
        <v>0</v>
      </c>
      <c r="BR26" s="16">
        <f t="shared" si="70"/>
        <v>0</v>
      </c>
      <c r="BS26" s="16">
        <f t="shared" si="18"/>
        <v>0</v>
      </c>
      <c r="BT26" s="10">
        <f t="shared" si="71"/>
        <v>0</v>
      </c>
      <c r="BU26" s="16">
        <f t="shared" si="72"/>
        <v>0</v>
      </c>
      <c r="BV26" s="69">
        <f t="shared" si="73"/>
        <v>38</v>
      </c>
      <c r="BW26" s="4">
        <f t="shared" si="74"/>
        <v>47016</v>
      </c>
      <c r="BX26" s="8"/>
      <c r="BY26" s="16">
        <f t="shared" si="75"/>
        <v>0</v>
      </c>
      <c r="BZ26" s="16">
        <f t="shared" si="19"/>
        <v>0</v>
      </c>
      <c r="CA26" s="16">
        <f t="shared" si="76"/>
        <v>0</v>
      </c>
      <c r="CB26" s="16">
        <f t="shared" si="20"/>
        <v>0</v>
      </c>
      <c r="CC26" s="16">
        <f t="shared" si="77"/>
        <v>0</v>
      </c>
      <c r="CD26" s="16">
        <f t="shared" si="78"/>
        <v>8</v>
      </c>
      <c r="CE26" s="69" t="str">
        <f t="shared" si="79"/>
        <v/>
      </c>
      <c r="CF26" s="4">
        <f t="shared" si="80"/>
        <v>47046</v>
      </c>
      <c r="CG26" s="8"/>
      <c r="CH26" s="16">
        <f t="shared" si="81"/>
        <v>0</v>
      </c>
      <c r="CI26" s="16">
        <f t="shared" si="21"/>
        <v>0</v>
      </c>
      <c r="CJ26" s="16">
        <f t="shared" si="82"/>
        <v>0</v>
      </c>
      <c r="CK26" s="16">
        <f t="shared" si="22"/>
        <v>0</v>
      </c>
      <c r="CL26" s="16">
        <f t="shared" si="83"/>
        <v>0</v>
      </c>
      <c r="CM26" s="16">
        <f t="shared" si="84"/>
        <v>4</v>
      </c>
      <c r="CN26" s="69" t="str">
        <f t="shared" si="85"/>
        <v/>
      </c>
      <c r="CO26" s="4">
        <f t="shared" si="86"/>
        <v>47077</v>
      </c>
      <c r="CP26" s="8"/>
      <c r="CQ26" s="16">
        <f t="shared" si="87"/>
        <v>0</v>
      </c>
      <c r="CR26" s="16">
        <f t="shared" si="23"/>
        <v>0</v>
      </c>
      <c r="CS26" s="16">
        <f t="shared" si="88"/>
        <v>0</v>
      </c>
      <c r="CT26" s="16">
        <f t="shared" si="24"/>
        <v>0</v>
      </c>
      <c r="CU26" s="16">
        <f t="shared" si="89"/>
        <v>0</v>
      </c>
      <c r="CV26" s="16">
        <f t="shared" si="25"/>
        <v>7</v>
      </c>
      <c r="CW26" s="69">
        <f t="shared" si="90"/>
        <v>51</v>
      </c>
      <c r="CX26" s="4">
        <f t="shared" si="91"/>
        <v>47107</v>
      </c>
      <c r="CY26" s="8"/>
      <c r="CZ26" s="16">
        <f t="shared" si="92"/>
        <v>0</v>
      </c>
      <c r="DA26" s="16">
        <f t="shared" si="26"/>
        <v>0</v>
      </c>
      <c r="DB26" s="16">
        <f t="shared" si="93"/>
        <v>0</v>
      </c>
      <c r="DC26" s="16">
        <f t="shared" si="27"/>
        <v>0</v>
      </c>
      <c r="DD26" s="16">
        <f t="shared" si="94"/>
        <v>0</v>
      </c>
      <c r="DE26" s="16">
        <f t="shared" si="95"/>
        <v>8</v>
      </c>
      <c r="DF26" s="55"/>
    </row>
    <row r="27" spans="1:110" ht="21" customHeight="1" x14ac:dyDescent="0.2">
      <c r="A27" s="55"/>
      <c r="B27" s="69" t="str">
        <f t="shared" si="28"/>
        <v/>
      </c>
      <c r="C27" s="4">
        <f t="shared" si="29"/>
        <v>46774</v>
      </c>
      <c r="D27" s="66"/>
      <c r="E27" s="16">
        <f t="shared" si="30"/>
        <v>0</v>
      </c>
      <c r="F27" s="16">
        <f t="shared" si="31"/>
        <v>0</v>
      </c>
      <c r="G27" s="16">
        <f t="shared" si="32"/>
        <v>0</v>
      </c>
      <c r="H27" s="16">
        <f t="shared" si="0"/>
        <v>0</v>
      </c>
      <c r="I27" s="16">
        <f t="shared" si="33"/>
        <v>0</v>
      </c>
      <c r="J27" s="16">
        <f t="shared" si="1"/>
        <v>0</v>
      </c>
      <c r="K27" s="69" t="str">
        <f t="shared" si="34"/>
        <v/>
      </c>
      <c r="L27" s="4">
        <f t="shared" si="35"/>
        <v>46805</v>
      </c>
      <c r="M27" s="8"/>
      <c r="N27" s="16">
        <f t="shared" si="2"/>
        <v>0</v>
      </c>
      <c r="O27" s="16">
        <f t="shared" si="3"/>
        <v>0</v>
      </c>
      <c r="P27" s="16">
        <f t="shared" si="4"/>
        <v>0</v>
      </c>
      <c r="Q27" s="16">
        <f t="shared" si="5"/>
        <v>0</v>
      </c>
      <c r="R27" s="16">
        <f t="shared" si="6"/>
        <v>0</v>
      </c>
      <c r="S27" s="16">
        <f t="shared" si="7"/>
        <v>8</v>
      </c>
      <c r="T27" s="69" t="str">
        <f t="shared" si="36"/>
        <v/>
      </c>
      <c r="U27" s="4">
        <f t="shared" si="37"/>
        <v>46833</v>
      </c>
      <c r="V27" s="8"/>
      <c r="W27" s="16">
        <f t="shared" si="38"/>
        <v>0</v>
      </c>
      <c r="X27" s="16">
        <f t="shared" si="8"/>
        <v>0</v>
      </c>
      <c r="Y27" s="16">
        <f t="shared" si="39"/>
        <v>0</v>
      </c>
      <c r="Z27" s="16">
        <f t="shared" si="9"/>
        <v>0</v>
      </c>
      <c r="AA27" s="16">
        <f t="shared" si="40"/>
        <v>0</v>
      </c>
      <c r="AB27" s="16">
        <f t="shared" si="41"/>
        <v>8</v>
      </c>
      <c r="AC27" s="69" t="str">
        <f t="shared" si="42"/>
        <v/>
      </c>
      <c r="AD27" s="4">
        <f t="shared" si="43"/>
        <v>46864</v>
      </c>
      <c r="AE27" s="8"/>
      <c r="AF27" s="16">
        <f t="shared" si="44"/>
        <v>0</v>
      </c>
      <c r="AG27" s="16">
        <f t="shared" si="10"/>
        <v>0</v>
      </c>
      <c r="AH27" s="16">
        <f t="shared" si="45"/>
        <v>0</v>
      </c>
      <c r="AI27" s="16">
        <f t="shared" si="11"/>
        <v>0</v>
      </c>
      <c r="AJ27" s="16">
        <f t="shared" si="46"/>
        <v>0</v>
      </c>
      <c r="AK27" s="16">
        <f t="shared" si="47"/>
        <v>4</v>
      </c>
      <c r="AL27" s="69" t="str">
        <f t="shared" si="48"/>
        <v/>
      </c>
      <c r="AM27" s="4">
        <f t="shared" si="49"/>
        <v>46894</v>
      </c>
      <c r="AN27" s="8"/>
      <c r="AO27" s="16">
        <f t="shared" si="50"/>
        <v>0</v>
      </c>
      <c r="AP27" s="16">
        <f t="shared" si="12"/>
        <v>0</v>
      </c>
      <c r="AQ27" s="16">
        <f t="shared" si="51"/>
        <v>0</v>
      </c>
      <c r="AR27" s="16">
        <f t="shared" si="52"/>
        <v>0</v>
      </c>
      <c r="AS27" s="16">
        <f t="shared" si="53"/>
        <v>0</v>
      </c>
      <c r="AT27" s="16">
        <f t="shared" si="54"/>
        <v>0</v>
      </c>
      <c r="AU27" s="69">
        <f t="shared" si="55"/>
        <v>25</v>
      </c>
      <c r="AV27" s="4">
        <f t="shared" si="56"/>
        <v>46925</v>
      </c>
      <c r="AW27" s="8"/>
      <c r="AX27" s="16">
        <f t="shared" si="57"/>
        <v>0</v>
      </c>
      <c r="AY27" s="16">
        <f t="shared" si="13"/>
        <v>0</v>
      </c>
      <c r="AZ27" s="16">
        <f t="shared" si="58"/>
        <v>0</v>
      </c>
      <c r="BA27" s="16">
        <f t="shared" si="14"/>
        <v>0</v>
      </c>
      <c r="BB27" s="16">
        <f t="shared" si="59"/>
        <v>0</v>
      </c>
      <c r="BC27" s="16">
        <f t="shared" si="60"/>
        <v>8</v>
      </c>
      <c r="BD27" s="69" t="str">
        <f t="shared" si="61"/>
        <v/>
      </c>
      <c r="BE27" s="4">
        <f t="shared" si="62"/>
        <v>46955</v>
      </c>
      <c r="BF27" s="8"/>
      <c r="BG27" s="16">
        <f t="shared" si="63"/>
        <v>0</v>
      </c>
      <c r="BH27" s="16">
        <f t="shared" si="15"/>
        <v>0</v>
      </c>
      <c r="BI27" s="16">
        <f t="shared" si="64"/>
        <v>0</v>
      </c>
      <c r="BJ27" s="16">
        <f t="shared" si="16"/>
        <v>0</v>
      </c>
      <c r="BK27" s="16">
        <f t="shared" si="65"/>
        <v>0</v>
      </c>
      <c r="BL27" s="16">
        <f t="shared" si="66"/>
        <v>4</v>
      </c>
      <c r="BM27" s="69" t="str">
        <f t="shared" si="67"/>
        <v/>
      </c>
      <c r="BN27" s="4">
        <f t="shared" si="68"/>
        <v>46986</v>
      </c>
      <c r="BO27" s="8"/>
      <c r="BP27" s="16">
        <f t="shared" si="69"/>
        <v>0</v>
      </c>
      <c r="BQ27" s="16">
        <f t="shared" si="17"/>
        <v>0</v>
      </c>
      <c r="BR27" s="16">
        <f t="shared" si="70"/>
        <v>0</v>
      </c>
      <c r="BS27" s="16">
        <f t="shared" si="18"/>
        <v>0</v>
      </c>
      <c r="BT27" s="10">
        <f t="shared" si="71"/>
        <v>0</v>
      </c>
      <c r="BU27" s="16">
        <f t="shared" si="72"/>
        <v>7</v>
      </c>
      <c r="BV27" s="69" t="str">
        <f t="shared" si="73"/>
        <v/>
      </c>
      <c r="BW27" s="4">
        <f t="shared" si="74"/>
        <v>47017</v>
      </c>
      <c r="BX27" s="8"/>
      <c r="BY27" s="16">
        <f t="shared" si="75"/>
        <v>0</v>
      </c>
      <c r="BZ27" s="16">
        <f t="shared" si="19"/>
        <v>0</v>
      </c>
      <c r="CA27" s="16">
        <f t="shared" si="76"/>
        <v>0</v>
      </c>
      <c r="CB27" s="16">
        <f t="shared" si="20"/>
        <v>0</v>
      </c>
      <c r="CC27" s="16">
        <f t="shared" si="77"/>
        <v>0</v>
      </c>
      <c r="CD27" s="16">
        <f t="shared" si="78"/>
        <v>8</v>
      </c>
      <c r="CE27" s="69" t="str">
        <f t="shared" si="79"/>
        <v/>
      </c>
      <c r="CF27" s="4">
        <f t="shared" si="80"/>
        <v>47047</v>
      </c>
      <c r="CG27" s="8"/>
      <c r="CH27" s="16">
        <f t="shared" si="81"/>
        <v>0</v>
      </c>
      <c r="CI27" s="16">
        <f t="shared" si="21"/>
        <v>0</v>
      </c>
      <c r="CJ27" s="16">
        <f t="shared" si="82"/>
        <v>0</v>
      </c>
      <c r="CK27" s="16">
        <f t="shared" si="22"/>
        <v>0</v>
      </c>
      <c r="CL27" s="16">
        <f t="shared" si="83"/>
        <v>0</v>
      </c>
      <c r="CM27" s="16">
        <f t="shared" si="84"/>
        <v>0</v>
      </c>
      <c r="CN27" s="69" t="str">
        <f t="shared" si="85"/>
        <v/>
      </c>
      <c r="CO27" s="4">
        <f t="shared" si="86"/>
        <v>47078</v>
      </c>
      <c r="CP27" s="8"/>
      <c r="CQ27" s="16">
        <f t="shared" si="87"/>
        <v>0</v>
      </c>
      <c r="CR27" s="16">
        <f t="shared" si="23"/>
        <v>0</v>
      </c>
      <c r="CS27" s="16">
        <f t="shared" si="88"/>
        <v>0</v>
      </c>
      <c r="CT27" s="16">
        <f t="shared" si="24"/>
        <v>0</v>
      </c>
      <c r="CU27" s="16">
        <f t="shared" si="89"/>
        <v>0</v>
      </c>
      <c r="CV27" s="16">
        <f t="shared" si="25"/>
        <v>8</v>
      </c>
      <c r="CW27" s="69" t="str">
        <f t="shared" si="90"/>
        <v/>
      </c>
      <c r="CX27" s="4">
        <f t="shared" si="91"/>
        <v>47108</v>
      </c>
      <c r="CY27" s="8"/>
      <c r="CZ27" s="16">
        <f t="shared" si="92"/>
        <v>0</v>
      </c>
      <c r="DA27" s="16">
        <f t="shared" si="26"/>
        <v>0</v>
      </c>
      <c r="DB27" s="16">
        <f t="shared" si="93"/>
        <v>0</v>
      </c>
      <c r="DC27" s="16">
        <f t="shared" si="27"/>
        <v>0</v>
      </c>
      <c r="DD27" s="16">
        <f t="shared" si="94"/>
        <v>0</v>
      </c>
      <c r="DE27" s="16">
        <f t="shared" si="95"/>
        <v>8</v>
      </c>
      <c r="DF27" s="55"/>
    </row>
    <row r="28" spans="1:110" ht="21" customHeight="1" x14ac:dyDescent="0.2">
      <c r="A28" s="55"/>
      <c r="B28" s="69" t="str">
        <f t="shared" si="28"/>
        <v/>
      </c>
      <c r="C28" s="4">
        <f t="shared" si="29"/>
        <v>46775</v>
      </c>
      <c r="D28" s="66"/>
      <c r="E28" s="16">
        <f t="shared" si="30"/>
        <v>0</v>
      </c>
      <c r="F28" s="16">
        <f t="shared" si="31"/>
        <v>0</v>
      </c>
      <c r="G28" s="16">
        <f t="shared" si="32"/>
        <v>0</v>
      </c>
      <c r="H28" s="16">
        <f t="shared" si="0"/>
        <v>0</v>
      </c>
      <c r="I28" s="16">
        <f t="shared" si="33"/>
        <v>0</v>
      </c>
      <c r="J28" s="16">
        <f t="shared" si="1"/>
        <v>0</v>
      </c>
      <c r="K28" s="69">
        <f t="shared" si="34"/>
        <v>8</v>
      </c>
      <c r="L28" s="4">
        <f t="shared" si="35"/>
        <v>46806</v>
      </c>
      <c r="M28" s="8"/>
      <c r="N28" s="16">
        <f t="shared" si="2"/>
        <v>0</v>
      </c>
      <c r="O28" s="16">
        <f t="shared" si="3"/>
        <v>0</v>
      </c>
      <c r="P28" s="16">
        <f t="shared" si="4"/>
        <v>0</v>
      </c>
      <c r="Q28" s="16">
        <f t="shared" si="5"/>
        <v>0</v>
      </c>
      <c r="R28" s="16">
        <f t="shared" si="6"/>
        <v>0</v>
      </c>
      <c r="S28" s="16">
        <f t="shared" si="7"/>
        <v>8</v>
      </c>
      <c r="T28" s="69">
        <f t="shared" si="36"/>
        <v>12</v>
      </c>
      <c r="U28" s="4">
        <f t="shared" si="37"/>
        <v>46834</v>
      </c>
      <c r="V28" s="8"/>
      <c r="W28" s="16">
        <f>IF(V28="E",AA28,0)</f>
        <v>0</v>
      </c>
      <c r="X28" s="16">
        <f>IF(V28="F",AA28,0)</f>
        <v>0</v>
      </c>
      <c r="Y28" s="16">
        <f>IF(V28="C",AA28,0)</f>
        <v>0</v>
      </c>
      <c r="Z28" s="16">
        <f>IF(V28="SE",AB28,0)</f>
        <v>0</v>
      </c>
      <c r="AA28" s="16">
        <f>IF(OR(V28="E",V28="F",V28="C",V28="SE"),AB28,0)</f>
        <v>0</v>
      </c>
      <c r="AB28" s="16">
        <f t="shared" si="41"/>
        <v>8</v>
      </c>
      <c r="AC28" s="69" t="str">
        <f t="shared" si="42"/>
        <v/>
      </c>
      <c r="AD28" s="4">
        <f t="shared" si="43"/>
        <v>46865</v>
      </c>
      <c r="AE28" s="8"/>
      <c r="AF28" s="16">
        <f t="shared" si="44"/>
        <v>0</v>
      </c>
      <c r="AG28" s="16">
        <f t="shared" si="10"/>
        <v>0</v>
      </c>
      <c r="AH28" s="16">
        <f t="shared" si="45"/>
        <v>0</v>
      </c>
      <c r="AI28" s="16">
        <f t="shared" si="11"/>
        <v>0</v>
      </c>
      <c r="AJ28" s="16">
        <f t="shared" si="46"/>
        <v>0</v>
      </c>
      <c r="AK28" s="16">
        <f t="shared" si="47"/>
        <v>0</v>
      </c>
      <c r="AL28" s="69" t="str">
        <f t="shared" si="48"/>
        <v/>
      </c>
      <c r="AM28" s="4">
        <f t="shared" si="49"/>
        <v>46895</v>
      </c>
      <c r="AN28" s="8"/>
      <c r="AO28" s="16">
        <f t="shared" si="50"/>
        <v>0</v>
      </c>
      <c r="AP28" s="16">
        <f t="shared" si="12"/>
        <v>0</v>
      </c>
      <c r="AQ28" s="16">
        <f t="shared" si="51"/>
        <v>0</v>
      </c>
      <c r="AR28" s="16">
        <f t="shared" si="52"/>
        <v>0</v>
      </c>
      <c r="AS28" s="16">
        <f t="shared" si="53"/>
        <v>0</v>
      </c>
      <c r="AT28" s="16">
        <f t="shared" si="54"/>
        <v>7</v>
      </c>
      <c r="AU28" s="69" t="str">
        <f t="shared" si="55"/>
        <v/>
      </c>
      <c r="AV28" s="4">
        <f t="shared" si="56"/>
        <v>46926</v>
      </c>
      <c r="AW28" s="8"/>
      <c r="AX28" s="16">
        <f t="shared" si="57"/>
        <v>0</v>
      </c>
      <c r="AY28" s="16">
        <f t="shared" si="13"/>
        <v>0</v>
      </c>
      <c r="AZ28" s="16">
        <f t="shared" si="58"/>
        <v>0</v>
      </c>
      <c r="BA28" s="16">
        <f t="shared" si="14"/>
        <v>0</v>
      </c>
      <c r="BB28" s="16">
        <f t="shared" si="59"/>
        <v>0</v>
      </c>
      <c r="BC28" s="16">
        <f t="shared" si="60"/>
        <v>8</v>
      </c>
      <c r="BD28" s="69" t="str">
        <f t="shared" si="61"/>
        <v/>
      </c>
      <c r="BE28" s="4">
        <f t="shared" si="62"/>
        <v>46956</v>
      </c>
      <c r="BF28" s="8"/>
      <c r="BG28" s="16">
        <f t="shared" si="63"/>
        <v>0</v>
      </c>
      <c r="BH28" s="16">
        <f t="shared" si="15"/>
        <v>0</v>
      </c>
      <c r="BI28" s="16">
        <f t="shared" si="64"/>
        <v>0</v>
      </c>
      <c r="BJ28" s="16">
        <f t="shared" si="16"/>
        <v>0</v>
      </c>
      <c r="BK28" s="16">
        <f t="shared" si="65"/>
        <v>0</v>
      </c>
      <c r="BL28" s="16">
        <f t="shared" si="66"/>
        <v>0</v>
      </c>
      <c r="BM28" s="69" t="str">
        <f t="shared" si="67"/>
        <v/>
      </c>
      <c r="BN28" s="4">
        <f t="shared" si="68"/>
        <v>46987</v>
      </c>
      <c r="BO28" s="8"/>
      <c r="BP28" s="16">
        <f t="shared" si="69"/>
        <v>0</v>
      </c>
      <c r="BQ28" s="16">
        <f t="shared" si="17"/>
        <v>0</v>
      </c>
      <c r="BR28" s="16">
        <f t="shared" si="70"/>
        <v>0</v>
      </c>
      <c r="BS28" s="16">
        <f t="shared" si="18"/>
        <v>0</v>
      </c>
      <c r="BT28" s="10">
        <f t="shared" si="71"/>
        <v>0</v>
      </c>
      <c r="BU28" s="16">
        <f t="shared" si="72"/>
        <v>8</v>
      </c>
      <c r="BV28" s="69" t="str">
        <f t="shared" si="73"/>
        <v/>
      </c>
      <c r="BW28" s="4">
        <f t="shared" si="74"/>
        <v>47018</v>
      </c>
      <c r="BX28" s="8"/>
      <c r="BY28" s="16">
        <f t="shared" si="75"/>
        <v>0</v>
      </c>
      <c r="BZ28" s="16">
        <f t="shared" si="19"/>
        <v>0</v>
      </c>
      <c r="CA28" s="16">
        <f t="shared" si="76"/>
        <v>0</v>
      </c>
      <c r="CB28" s="16">
        <f t="shared" si="20"/>
        <v>0</v>
      </c>
      <c r="CC28" s="16">
        <f t="shared" si="77"/>
        <v>0</v>
      </c>
      <c r="CD28" s="16">
        <f t="shared" si="78"/>
        <v>4</v>
      </c>
      <c r="CE28" s="69" t="str">
        <f t="shared" si="79"/>
        <v/>
      </c>
      <c r="CF28" s="4">
        <f t="shared" si="80"/>
        <v>47048</v>
      </c>
      <c r="CG28" s="8"/>
      <c r="CH28" s="16">
        <f t="shared" si="81"/>
        <v>0</v>
      </c>
      <c r="CI28" s="16">
        <f t="shared" si="21"/>
        <v>0</v>
      </c>
      <c r="CJ28" s="16">
        <f t="shared" si="82"/>
        <v>0</v>
      </c>
      <c r="CK28" s="16">
        <f t="shared" si="22"/>
        <v>0</v>
      </c>
      <c r="CL28" s="16">
        <f t="shared" si="83"/>
        <v>0</v>
      </c>
      <c r="CM28" s="16">
        <f t="shared" si="84"/>
        <v>0</v>
      </c>
      <c r="CN28" s="69">
        <f t="shared" si="85"/>
        <v>47</v>
      </c>
      <c r="CO28" s="4">
        <f t="shared" si="86"/>
        <v>47079</v>
      </c>
      <c r="CP28" s="8"/>
      <c r="CQ28" s="16">
        <f t="shared" si="87"/>
        <v>0</v>
      </c>
      <c r="CR28" s="16">
        <f t="shared" si="23"/>
        <v>0</v>
      </c>
      <c r="CS28" s="16">
        <f t="shared" si="88"/>
        <v>0</v>
      </c>
      <c r="CT28" s="16">
        <f t="shared" si="24"/>
        <v>0</v>
      </c>
      <c r="CU28" s="16">
        <f t="shared" si="89"/>
        <v>0</v>
      </c>
      <c r="CV28" s="16">
        <f t="shared" si="25"/>
        <v>8</v>
      </c>
      <c r="CW28" s="69" t="str">
        <f t="shared" si="90"/>
        <v/>
      </c>
      <c r="CX28" s="4">
        <f t="shared" si="91"/>
        <v>47109</v>
      </c>
      <c r="CY28" s="8"/>
      <c r="CZ28" s="16">
        <f t="shared" si="92"/>
        <v>0</v>
      </c>
      <c r="DA28" s="16">
        <f t="shared" si="26"/>
        <v>0</v>
      </c>
      <c r="DB28" s="16">
        <f t="shared" si="93"/>
        <v>0</v>
      </c>
      <c r="DC28" s="16">
        <f t="shared" si="27"/>
        <v>0</v>
      </c>
      <c r="DD28" s="16">
        <f t="shared" si="94"/>
        <v>0</v>
      </c>
      <c r="DE28" s="16">
        <f t="shared" si="95"/>
        <v>4</v>
      </c>
      <c r="DF28" s="55"/>
    </row>
    <row r="29" spans="1:110" ht="21" customHeight="1" x14ac:dyDescent="0.2">
      <c r="A29" s="55"/>
      <c r="B29" s="69" t="str">
        <f t="shared" si="28"/>
        <v/>
      </c>
      <c r="C29" s="4">
        <f t="shared" si="29"/>
        <v>46776</v>
      </c>
      <c r="D29" s="66"/>
      <c r="E29" s="16">
        <f t="shared" si="30"/>
        <v>0</v>
      </c>
      <c r="F29" s="16">
        <f t="shared" si="31"/>
        <v>0</v>
      </c>
      <c r="G29" s="16">
        <f t="shared" si="32"/>
        <v>0</v>
      </c>
      <c r="H29" s="16">
        <f t="shared" si="0"/>
        <v>0</v>
      </c>
      <c r="I29" s="16">
        <f t="shared" si="33"/>
        <v>0</v>
      </c>
      <c r="J29" s="16">
        <f t="shared" si="1"/>
        <v>7</v>
      </c>
      <c r="K29" s="69" t="str">
        <f t="shared" si="34"/>
        <v/>
      </c>
      <c r="L29" s="4">
        <f t="shared" si="35"/>
        <v>46807</v>
      </c>
      <c r="M29" s="8"/>
      <c r="N29" s="16">
        <f t="shared" si="2"/>
        <v>0</v>
      </c>
      <c r="O29" s="16">
        <f t="shared" si="3"/>
        <v>0</v>
      </c>
      <c r="P29" s="16">
        <f t="shared" si="4"/>
        <v>0</v>
      </c>
      <c r="Q29" s="16">
        <f t="shared" si="5"/>
        <v>0</v>
      </c>
      <c r="R29" s="16">
        <f t="shared" si="6"/>
        <v>0</v>
      </c>
      <c r="S29" s="16">
        <f t="shared" si="7"/>
        <v>8</v>
      </c>
      <c r="T29" s="69" t="str">
        <f t="shared" si="36"/>
        <v/>
      </c>
      <c r="U29" s="4">
        <f t="shared" si="37"/>
        <v>46835</v>
      </c>
      <c r="V29" s="8"/>
      <c r="W29" s="16">
        <f t="shared" si="38"/>
        <v>0</v>
      </c>
      <c r="X29" s="16">
        <f t="shared" si="8"/>
        <v>0</v>
      </c>
      <c r="Y29" s="16">
        <f t="shared" si="39"/>
        <v>0</v>
      </c>
      <c r="Z29" s="16">
        <f t="shared" si="9"/>
        <v>0</v>
      </c>
      <c r="AA29" s="16">
        <f t="shared" si="40"/>
        <v>0</v>
      </c>
      <c r="AB29" s="16">
        <f t="shared" si="41"/>
        <v>8</v>
      </c>
      <c r="AC29" s="69" t="str">
        <f t="shared" si="42"/>
        <v/>
      </c>
      <c r="AD29" s="4">
        <f t="shared" si="43"/>
        <v>46866</v>
      </c>
      <c r="AE29" s="8"/>
      <c r="AF29" s="16">
        <f t="shared" si="44"/>
        <v>0</v>
      </c>
      <c r="AG29" s="16">
        <f t="shared" si="10"/>
        <v>0</v>
      </c>
      <c r="AH29" s="16">
        <f t="shared" si="45"/>
        <v>0</v>
      </c>
      <c r="AI29" s="16">
        <f t="shared" si="11"/>
        <v>0</v>
      </c>
      <c r="AJ29" s="16">
        <f t="shared" si="46"/>
        <v>0</v>
      </c>
      <c r="AK29" s="16">
        <f t="shared" si="47"/>
        <v>0</v>
      </c>
      <c r="AL29" s="69" t="str">
        <f t="shared" si="48"/>
        <v/>
      </c>
      <c r="AM29" s="4">
        <f t="shared" si="49"/>
        <v>46896</v>
      </c>
      <c r="AN29" s="8"/>
      <c r="AO29" s="16">
        <f t="shared" si="50"/>
        <v>0</v>
      </c>
      <c r="AP29" s="16">
        <f t="shared" si="12"/>
        <v>0</v>
      </c>
      <c r="AQ29" s="16">
        <f t="shared" si="51"/>
        <v>0</v>
      </c>
      <c r="AR29" s="16">
        <f t="shared" si="52"/>
        <v>0</v>
      </c>
      <c r="AS29" s="16">
        <f t="shared" si="53"/>
        <v>0</v>
      </c>
      <c r="AT29" s="16">
        <f t="shared" si="54"/>
        <v>8</v>
      </c>
      <c r="AU29" s="69" t="str">
        <f t="shared" si="55"/>
        <v/>
      </c>
      <c r="AV29" s="4">
        <f t="shared" si="56"/>
        <v>46927</v>
      </c>
      <c r="AW29" s="8"/>
      <c r="AX29" s="16">
        <f t="shared" si="57"/>
        <v>0</v>
      </c>
      <c r="AY29" s="16">
        <f t="shared" si="13"/>
        <v>0</v>
      </c>
      <c r="AZ29" s="16">
        <f t="shared" si="58"/>
        <v>0</v>
      </c>
      <c r="BA29" s="16">
        <f t="shared" si="14"/>
        <v>0</v>
      </c>
      <c r="BB29" s="16">
        <f t="shared" si="59"/>
        <v>0</v>
      </c>
      <c r="BC29" s="16">
        <f t="shared" si="60"/>
        <v>4</v>
      </c>
      <c r="BD29" s="69" t="str">
        <f t="shared" si="61"/>
        <v/>
      </c>
      <c r="BE29" s="4">
        <f t="shared" si="62"/>
        <v>46957</v>
      </c>
      <c r="BF29" s="8"/>
      <c r="BG29" s="16">
        <f t="shared" si="63"/>
        <v>0</v>
      </c>
      <c r="BH29" s="16">
        <f t="shared" si="15"/>
        <v>0</v>
      </c>
      <c r="BI29" s="16">
        <f t="shared" si="64"/>
        <v>0</v>
      </c>
      <c r="BJ29" s="16">
        <f t="shared" si="16"/>
        <v>0</v>
      </c>
      <c r="BK29" s="16">
        <f t="shared" si="65"/>
        <v>0</v>
      </c>
      <c r="BL29" s="16">
        <f t="shared" si="66"/>
        <v>0</v>
      </c>
      <c r="BM29" s="69">
        <f t="shared" si="67"/>
        <v>34</v>
      </c>
      <c r="BN29" s="4">
        <f t="shared" si="68"/>
        <v>46988</v>
      </c>
      <c r="BO29" s="8"/>
      <c r="BP29" s="16">
        <f t="shared" si="69"/>
        <v>0</v>
      </c>
      <c r="BQ29" s="16">
        <f t="shared" si="17"/>
        <v>0</v>
      </c>
      <c r="BR29" s="16">
        <f t="shared" si="70"/>
        <v>0</v>
      </c>
      <c r="BS29" s="16">
        <f t="shared" si="18"/>
        <v>0</v>
      </c>
      <c r="BT29" s="10">
        <f t="shared" si="71"/>
        <v>0</v>
      </c>
      <c r="BU29" s="16">
        <f t="shared" si="72"/>
        <v>8</v>
      </c>
      <c r="BV29" s="69" t="str">
        <f t="shared" si="73"/>
        <v/>
      </c>
      <c r="BW29" s="4">
        <f t="shared" si="74"/>
        <v>47019</v>
      </c>
      <c r="BX29" s="8"/>
      <c r="BY29" s="16">
        <f t="shared" si="75"/>
        <v>0</v>
      </c>
      <c r="BZ29" s="16">
        <f t="shared" si="19"/>
        <v>0</v>
      </c>
      <c r="CA29" s="16">
        <f t="shared" si="76"/>
        <v>0</v>
      </c>
      <c r="CB29" s="16">
        <f t="shared" si="20"/>
        <v>0</v>
      </c>
      <c r="CC29" s="16">
        <f t="shared" si="77"/>
        <v>0</v>
      </c>
      <c r="CD29" s="16">
        <f t="shared" si="78"/>
        <v>0</v>
      </c>
      <c r="CE29" s="69" t="str">
        <f t="shared" si="79"/>
        <v/>
      </c>
      <c r="CF29" s="4">
        <f t="shared" si="80"/>
        <v>47049</v>
      </c>
      <c r="CG29" s="8"/>
      <c r="CH29" s="16">
        <f t="shared" si="81"/>
        <v>0</v>
      </c>
      <c r="CI29" s="16">
        <f t="shared" si="21"/>
        <v>0</v>
      </c>
      <c r="CJ29" s="16">
        <f t="shared" si="82"/>
        <v>0</v>
      </c>
      <c r="CK29" s="16">
        <f t="shared" si="22"/>
        <v>0</v>
      </c>
      <c r="CL29" s="16">
        <f t="shared" si="83"/>
        <v>0</v>
      </c>
      <c r="CM29" s="16">
        <f t="shared" si="84"/>
        <v>7</v>
      </c>
      <c r="CN29" s="69" t="str">
        <f t="shared" si="85"/>
        <v/>
      </c>
      <c r="CO29" s="4">
        <f t="shared" si="86"/>
        <v>47080</v>
      </c>
      <c r="CP29" s="8"/>
      <c r="CQ29" s="16">
        <f t="shared" si="87"/>
        <v>0</v>
      </c>
      <c r="CR29" s="16">
        <f t="shared" si="23"/>
        <v>0</v>
      </c>
      <c r="CS29" s="16">
        <f t="shared" si="88"/>
        <v>0</v>
      </c>
      <c r="CT29" s="16">
        <f t="shared" si="24"/>
        <v>0</v>
      </c>
      <c r="CU29" s="16">
        <f t="shared" si="89"/>
        <v>0</v>
      </c>
      <c r="CV29" s="16">
        <f t="shared" si="25"/>
        <v>8</v>
      </c>
      <c r="CW29" s="69" t="str">
        <f t="shared" si="90"/>
        <v/>
      </c>
      <c r="CX29" s="4">
        <f t="shared" si="91"/>
        <v>47110</v>
      </c>
      <c r="CY29" s="8"/>
      <c r="CZ29" s="16">
        <f t="shared" si="92"/>
        <v>0</v>
      </c>
      <c r="DA29" s="16">
        <f t="shared" si="26"/>
        <v>0</v>
      </c>
      <c r="DB29" s="16">
        <f t="shared" si="93"/>
        <v>0</v>
      </c>
      <c r="DC29" s="16">
        <f t="shared" si="27"/>
        <v>0</v>
      </c>
      <c r="DD29" s="16">
        <f t="shared" si="94"/>
        <v>0</v>
      </c>
      <c r="DE29" s="16">
        <f t="shared" si="95"/>
        <v>0</v>
      </c>
      <c r="DF29" s="55"/>
    </row>
    <row r="30" spans="1:110" ht="21" customHeight="1" x14ac:dyDescent="0.2">
      <c r="A30" s="55"/>
      <c r="B30" s="69" t="str">
        <f t="shared" si="28"/>
        <v/>
      </c>
      <c r="C30" s="4">
        <f t="shared" si="29"/>
        <v>46777</v>
      </c>
      <c r="D30" s="66"/>
      <c r="E30" s="16">
        <f t="shared" si="30"/>
        <v>0</v>
      </c>
      <c r="F30" s="16">
        <f t="shared" si="31"/>
        <v>0</v>
      </c>
      <c r="G30" s="16">
        <f t="shared" si="32"/>
        <v>0</v>
      </c>
      <c r="H30" s="16">
        <f t="shared" si="0"/>
        <v>0</v>
      </c>
      <c r="I30" s="16">
        <f t="shared" si="33"/>
        <v>0</v>
      </c>
      <c r="J30" s="16">
        <f t="shared" si="1"/>
        <v>8</v>
      </c>
      <c r="K30" s="69" t="str">
        <f t="shared" si="34"/>
        <v/>
      </c>
      <c r="L30" s="4">
        <f t="shared" si="35"/>
        <v>46808</v>
      </c>
      <c r="M30" s="8"/>
      <c r="N30" s="16">
        <f t="shared" si="2"/>
        <v>0</v>
      </c>
      <c r="O30" s="16">
        <f t="shared" si="3"/>
        <v>0</v>
      </c>
      <c r="P30" s="16">
        <f t="shared" si="4"/>
        <v>0</v>
      </c>
      <c r="Q30" s="16">
        <f t="shared" si="5"/>
        <v>0</v>
      </c>
      <c r="R30" s="16">
        <f t="shared" si="6"/>
        <v>0</v>
      </c>
      <c r="S30" s="16">
        <f t="shared" si="7"/>
        <v>4</v>
      </c>
      <c r="T30" s="69" t="str">
        <f t="shared" si="36"/>
        <v/>
      </c>
      <c r="U30" s="4">
        <f t="shared" si="37"/>
        <v>46836</v>
      </c>
      <c r="V30" s="8"/>
      <c r="W30" s="16">
        <f t="shared" si="38"/>
        <v>0</v>
      </c>
      <c r="X30" s="16">
        <f t="shared" si="8"/>
        <v>0</v>
      </c>
      <c r="Y30" s="16">
        <f t="shared" si="39"/>
        <v>0</v>
      </c>
      <c r="Z30" s="16">
        <f t="shared" si="9"/>
        <v>0</v>
      </c>
      <c r="AA30" s="16">
        <f t="shared" si="40"/>
        <v>0</v>
      </c>
      <c r="AB30" s="16">
        <f t="shared" si="41"/>
        <v>4</v>
      </c>
      <c r="AC30" s="69" t="str">
        <f t="shared" si="42"/>
        <v/>
      </c>
      <c r="AD30" s="4">
        <f t="shared" si="43"/>
        <v>46867</v>
      </c>
      <c r="AE30" s="8"/>
      <c r="AF30" s="16">
        <f t="shared" si="44"/>
        <v>0</v>
      </c>
      <c r="AG30" s="16">
        <f t="shared" si="10"/>
        <v>0</v>
      </c>
      <c r="AH30" s="16">
        <f t="shared" si="45"/>
        <v>0</v>
      </c>
      <c r="AI30" s="16">
        <f t="shared" si="11"/>
        <v>0</v>
      </c>
      <c r="AJ30" s="16">
        <f t="shared" si="46"/>
        <v>0</v>
      </c>
      <c r="AK30" s="16">
        <f t="shared" si="47"/>
        <v>7</v>
      </c>
      <c r="AL30" s="69">
        <f t="shared" si="48"/>
        <v>21</v>
      </c>
      <c r="AM30" s="4">
        <f t="shared" si="49"/>
        <v>46897</v>
      </c>
      <c r="AN30" s="8"/>
      <c r="AO30" s="16">
        <f t="shared" si="50"/>
        <v>0</v>
      </c>
      <c r="AP30" s="16">
        <f t="shared" si="12"/>
        <v>0</v>
      </c>
      <c r="AQ30" s="16">
        <f t="shared" si="51"/>
        <v>0</v>
      </c>
      <c r="AR30" s="16">
        <f t="shared" si="52"/>
        <v>0</v>
      </c>
      <c r="AS30" s="16">
        <f t="shared" si="53"/>
        <v>0</v>
      </c>
      <c r="AT30" s="16">
        <f t="shared" si="54"/>
        <v>8</v>
      </c>
      <c r="AU30" s="69" t="str">
        <f t="shared" si="55"/>
        <v/>
      </c>
      <c r="AV30" s="4">
        <f t="shared" si="56"/>
        <v>46928</v>
      </c>
      <c r="AW30" s="8"/>
      <c r="AX30" s="16">
        <f t="shared" si="57"/>
        <v>0</v>
      </c>
      <c r="AY30" s="16">
        <f t="shared" si="13"/>
        <v>0</v>
      </c>
      <c r="AZ30" s="16">
        <f t="shared" si="58"/>
        <v>0</v>
      </c>
      <c r="BA30" s="16">
        <f t="shared" si="14"/>
        <v>0</v>
      </c>
      <c r="BB30" s="16">
        <f t="shared" si="59"/>
        <v>0</v>
      </c>
      <c r="BC30" s="16">
        <f t="shared" si="60"/>
        <v>0</v>
      </c>
      <c r="BD30" s="69" t="str">
        <f t="shared" si="61"/>
        <v/>
      </c>
      <c r="BE30" s="4">
        <f t="shared" si="62"/>
        <v>46958</v>
      </c>
      <c r="BF30" s="8"/>
      <c r="BG30" s="16">
        <f t="shared" si="63"/>
        <v>0</v>
      </c>
      <c r="BH30" s="16">
        <f t="shared" si="15"/>
        <v>0</v>
      </c>
      <c r="BI30" s="16">
        <f t="shared" si="64"/>
        <v>0</v>
      </c>
      <c r="BJ30" s="16">
        <f t="shared" si="16"/>
        <v>0</v>
      </c>
      <c r="BK30" s="16">
        <f t="shared" si="65"/>
        <v>0</v>
      </c>
      <c r="BL30" s="16">
        <f t="shared" si="66"/>
        <v>7</v>
      </c>
      <c r="BM30" s="69" t="str">
        <f t="shared" si="67"/>
        <v/>
      </c>
      <c r="BN30" s="4">
        <f t="shared" si="68"/>
        <v>46989</v>
      </c>
      <c r="BO30" s="8"/>
      <c r="BP30" s="16">
        <f t="shared" si="69"/>
        <v>0</v>
      </c>
      <c r="BQ30" s="16">
        <f t="shared" si="17"/>
        <v>0</v>
      </c>
      <c r="BR30" s="16">
        <f t="shared" si="70"/>
        <v>0</v>
      </c>
      <c r="BS30" s="16">
        <f t="shared" si="18"/>
        <v>0</v>
      </c>
      <c r="BT30" s="10">
        <f t="shared" si="71"/>
        <v>0</v>
      </c>
      <c r="BU30" s="16">
        <f t="shared" si="72"/>
        <v>8</v>
      </c>
      <c r="BV30" s="69" t="str">
        <f t="shared" si="73"/>
        <v/>
      </c>
      <c r="BW30" s="4">
        <f t="shared" si="74"/>
        <v>47020</v>
      </c>
      <c r="BX30" s="8"/>
      <c r="BY30" s="16">
        <f t="shared" si="75"/>
        <v>0</v>
      </c>
      <c r="BZ30" s="16">
        <f t="shared" si="19"/>
        <v>0</v>
      </c>
      <c r="CA30" s="16">
        <f t="shared" si="76"/>
        <v>0</v>
      </c>
      <c r="CB30" s="16">
        <f t="shared" si="20"/>
        <v>0</v>
      </c>
      <c r="CC30" s="16">
        <f t="shared" si="77"/>
        <v>0</v>
      </c>
      <c r="CD30" s="16">
        <f t="shared" si="78"/>
        <v>0</v>
      </c>
      <c r="CE30" s="69" t="str">
        <f t="shared" si="79"/>
        <v/>
      </c>
      <c r="CF30" s="4">
        <f t="shared" si="80"/>
        <v>47050</v>
      </c>
      <c r="CG30" s="8"/>
      <c r="CH30" s="16">
        <f t="shared" si="81"/>
        <v>0</v>
      </c>
      <c r="CI30" s="16">
        <f t="shared" si="21"/>
        <v>0</v>
      </c>
      <c r="CJ30" s="16">
        <f t="shared" si="82"/>
        <v>0</v>
      </c>
      <c r="CK30" s="16">
        <f t="shared" si="22"/>
        <v>0</v>
      </c>
      <c r="CL30" s="16">
        <f t="shared" si="83"/>
        <v>0</v>
      </c>
      <c r="CM30" s="16">
        <f t="shared" si="84"/>
        <v>8</v>
      </c>
      <c r="CN30" s="69" t="str">
        <f t="shared" si="85"/>
        <v/>
      </c>
      <c r="CO30" s="4">
        <f t="shared" si="86"/>
        <v>47081</v>
      </c>
      <c r="CP30" s="8"/>
      <c r="CQ30" s="16">
        <f t="shared" si="87"/>
        <v>0</v>
      </c>
      <c r="CR30" s="16">
        <f t="shared" si="23"/>
        <v>0</v>
      </c>
      <c r="CS30" s="16">
        <f t="shared" si="88"/>
        <v>0</v>
      </c>
      <c r="CT30" s="16">
        <f t="shared" si="24"/>
        <v>0</v>
      </c>
      <c r="CU30" s="16">
        <f t="shared" si="89"/>
        <v>0</v>
      </c>
      <c r="CV30" s="16">
        <f t="shared" si="25"/>
        <v>4</v>
      </c>
      <c r="CW30" s="69" t="str">
        <f t="shared" si="90"/>
        <v/>
      </c>
      <c r="CX30" s="4">
        <f t="shared" si="91"/>
        <v>47111</v>
      </c>
      <c r="CY30" s="8"/>
      <c r="CZ30" s="16">
        <f t="shared" si="92"/>
        <v>0</v>
      </c>
      <c r="DA30" s="16">
        <f t="shared" si="26"/>
        <v>0</v>
      </c>
      <c r="DB30" s="16">
        <f t="shared" si="93"/>
        <v>0</v>
      </c>
      <c r="DC30" s="16">
        <f t="shared" si="27"/>
        <v>0</v>
      </c>
      <c r="DD30" s="16">
        <f t="shared" si="94"/>
        <v>0</v>
      </c>
      <c r="DE30" s="16">
        <f t="shared" si="95"/>
        <v>0</v>
      </c>
      <c r="DF30" s="55"/>
    </row>
    <row r="31" spans="1:110" ht="21" customHeight="1" x14ac:dyDescent="0.2">
      <c r="A31" s="55"/>
      <c r="B31" s="69">
        <f t="shared" si="28"/>
        <v>4</v>
      </c>
      <c r="C31" s="4">
        <f t="shared" si="29"/>
        <v>46778</v>
      </c>
      <c r="D31" s="66"/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0"/>
        <v>0</v>
      </c>
      <c r="I31" s="16">
        <f t="shared" si="33"/>
        <v>0</v>
      </c>
      <c r="J31" s="16">
        <f t="shared" si="1"/>
        <v>8</v>
      </c>
      <c r="K31" s="69" t="str">
        <f t="shared" si="34"/>
        <v/>
      </c>
      <c r="L31" s="4">
        <f t="shared" si="35"/>
        <v>46809</v>
      </c>
      <c r="M31" s="8"/>
      <c r="N31" s="16">
        <f t="shared" si="2"/>
        <v>0</v>
      </c>
      <c r="O31" s="16">
        <f t="shared" si="3"/>
        <v>0</v>
      </c>
      <c r="P31" s="16">
        <f t="shared" si="4"/>
        <v>0</v>
      </c>
      <c r="Q31" s="16">
        <f t="shared" si="5"/>
        <v>0</v>
      </c>
      <c r="R31" s="16">
        <f t="shared" si="6"/>
        <v>0</v>
      </c>
      <c r="S31" s="16">
        <f t="shared" si="7"/>
        <v>0</v>
      </c>
      <c r="T31" s="69" t="str">
        <f t="shared" si="36"/>
        <v/>
      </c>
      <c r="U31" s="4">
        <f t="shared" si="37"/>
        <v>46837</v>
      </c>
      <c r="V31" s="8"/>
      <c r="W31" s="16">
        <f>IF(V31="E",AA31,0)</f>
        <v>0</v>
      </c>
      <c r="X31" s="16">
        <f>IF(V31="F",AA31,0)</f>
        <v>0</v>
      </c>
      <c r="Y31" s="16">
        <f>IF(V31="C",AA31,0)</f>
        <v>0</v>
      </c>
      <c r="Z31" s="16">
        <f>IF(V31="SE",AB31,0)</f>
        <v>0</v>
      </c>
      <c r="AA31" s="16">
        <f>IF(OR(V31="E",V31="F",V31="C",V31="SE"),AB31,0)</f>
        <v>0</v>
      </c>
      <c r="AB31" s="16">
        <f t="shared" si="41"/>
        <v>0</v>
      </c>
      <c r="AC31" s="69" t="str">
        <f t="shared" si="42"/>
        <v/>
      </c>
      <c r="AD31" s="4">
        <f t="shared" si="43"/>
        <v>46868</v>
      </c>
      <c r="AE31" s="8"/>
      <c r="AF31" s="16">
        <f t="shared" si="44"/>
        <v>0</v>
      </c>
      <c r="AG31" s="16">
        <f t="shared" si="10"/>
        <v>0</v>
      </c>
      <c r="AH31" s="16">
        <f t="shared" si="45"/>
        <v>0</v>
      </c>
      <c r="AI31" s="16">
        <f t="shared" si="11"/>
        <v>0</v>
      </c>
      <c r="AJ31" s="16">
        <f t="shared" si="46"/>
        <v>0</v>
      </c>
      <c r="AK31" s="16">
        <f t="shared" si="47"/>
        <v>8</v>
      </c>
      <c r="AL31" s="69" t="str">
        <f t="shared" si="48"/>
        <v/>
      </c>
      <c r="AM31" s="4">
        <f t="shared" si="49"/>
        <v>46898</v>
      </c>
      <c r="AN31" s="8"/>
      <c r="AO31" s="16">
        <f t="shared" si="50"/>
        <v>0</v>
      </c>
      <c r="AP31" s="16">
        <f t="shared" si="12"/>
        <v>0</v>
      </c>
      <c r="AQ31" s="16">
        <f t="shared" si="51"/>
        <v>0</v>
      </c>
      <c r="AR31" s="16">
        <f t="shared" si="52"/>
        <v>0</v>
      </c>
      <c r="AS31" s="16">
        <f t="shared" si="53"/>
        <v>0</v>
      </c>
      <c r="AT31" s="16">
        <f t="shared" si="54"/>
        <v>8</v>
      </c>
      <c r="AU31" s="69" t="str">
        <f t="shared" si="55"/>
        <v/>
      </c>
      <c r="AV31" s="4">
        <f t="shared" si="56"/>
        <v>46929</v>
      </c>
      <c r="AW31" s="8"/>
      <c r="AX31" s="16">
        <f t="shared" si="57"/>
        <v>0</v>
      </c>
      <c r="AY31" s="16">
        <f t="shared" si="13"/>
        <v>0</v>
      </c>
      <c r="AZ31" s="16">
        <f t="shared" si="58"/>
        <v>0</v>
      </c>
      <c r="BA31" s="16">
        <f t="shared" si="14"/>
        <v>0</v>
      </c>
      <c r="BB31" s="16">
        <f t="shared" si="59"/>
        <v>0</v>
      </c>
      <c r="BC31" s="16">
        <f t="shared" si="60"/>
        <v>0</v>
      </c>
      <c r="BD31" s="69" t="str">
        <f t="shared" si="61"/>
        <v/>
      </c>
      <c r="BE31" s="4">
        <f t="shared" si="62"/>
        <v>46959</v>
      </c>
      <c r="BF31" s="8"/>
      <c r="BG31" s="16">
        <f t="shared" si="63"/>
        <v>0</v>
      </c>
      <c r="BH31" s="16">
        <f t="shared" si="15"/>
        <v>0</v>
      </c>
      <c r="BI31" s="16">
        <f t="shared" si="64"/>
        <v>0</v>
      </c>
      <c r="BJ31" s="16">
        <f t="shared" si="16"/>
        <v>0</v>
      </c>
      <c r="BK31" s="16">
        <f t="shared" si="65"/>
        <v>0</v>
      </c>
      <c r="BL31" s="16">
        <f t="shared" si="66"/>
        <v>8</v>
      </c>
      <c r="BM31" s="69" t="str">
        <f t="shared" si="67"/>
        <v/>
      </c>
      <c r="BN31" s="4">
        <f t="shared" si="68"/>
        <v>46990</v>
      </c>
      <c r="BO31" s="8"/>
      <c r="BP31" s="16">
        <f t="shared" si="69"/>
        <v>0</v>
      </c>
      <c r="BQ31" s="16">
        <f t="shared" si="17"/>
        <v>0</v>
      </c>
      <c r="BR31" s="16">
        <f t="shared" si="70"/>
        <v>0</v>
      </c>
      <c r="BS31" s="16">
        <f t="shared" si="18"/>
        <v>0</v>
      </c>
      <c r="BT31" s="10">
        <f t="shared" si="71"/>
        <v>0</v>
      </c>
      <c r="BU31" s="16">
        <f t="shared" si="72"/>
        <v>4</v>
      </c>
      <c r="BV31" s="69" t="str">
        <f t="shared" si="73"/>
        <v/>
      </c>
      <c r="BW31" s="4">
        <f t="shared" si="74"/>
        <v>47021</v>
      </c>
      <c r="BX31" s="8"/>
      <c r="BY31" s="16">
        <f t="shared" si="75"/>
        <v>0</v>
      </c>
      <c r="BZ31" s="16">
        <f t="shared" si="19"/>
        <v>0</v>
      </c>
      <c r="CA31" s="16">
        <f t="shared" si="76"/>
        <v>0</v>
      </c>
      <c r="CB31" s="16">
        <f t="shared" si="20"/>
        <v>0</v>
      </c>
      <c r="CC31" s="16">
        <f t="shared" si="77"/>
        <v>0</v>
      </c>
      <c r="CD31" s="16">
        <f t="shared" si="78"/>
        <v>7</v>
      </c>
      <c r="CE31" s="69">
        <f t="shared" si="79"/>
        <v>43</v>
      </c>
      <c r="CF31" s="4">
        <f t="shared" si="80"/>
        <v>47051</v>
      </c>
      <c r="CG31" s="8"/>
      <c r="CH31" s="16">
        <f t="shared" si="81"/>
        <v>0</v>
      </c>
      <c r="CI31" s="16">
        <f t="shared" si="21"/>
        <v>0</v>
      </c>
      <c r="CJ31" s="16">
        <f t="shared" si="82"/>
        <v>0</v>
      </c>
      <c r="CK31" s="16">
        <f t="shared" si="22"/>
        <v>0</v>
      </c>
      <c r="CL31" s="16">
        <f t="shared" si="83"/>
        <v>0</v>
      </c>
      <c r="CM31" s="16">
        <f t="shared" si="84"/>
        <v>8</v>
      </c>
      <c r="CN31" s="69" t="str">
        <f t="shared" si="85"/>
        <v/>
      </c>
      <c r="CO31" s="4">
        <f t="shared" si="86"/>
        <v>47082</v>
      </c>
      <c r="CP31" s="8"/>
      <c r="CQ31" s="16">
        <f t="shared" si="87"/>
        <v>0</v>
      </c>
      <c r="CR31" s="16">
        <f t="shared" si="23"/>
        <v>0</v>
      </c>
      <c r="CS31" s="16">
        <f t="shared" si="88"/>
        <v>0</v>
      </c>
      <c r="CT31" s="16">
        <f t="shared" si="24"/>
        <v>0</v>
      </c>
      <c r="CU31" s="16">
        <f t="shared" si="89"/>
        <v>0</v>
      </c>
      <c r="CV31" s="16">
        <f t="shared" si="25"/>
        <v>0</v>
      </c>
      <c r="CW31" s="69" t="str">
        <f t="shared" si="90"/>
        <v/>
      </c>
      <c r="CX31" s="4">
        <f t="shared" si="91"/>
        <v>47112</v>
      </c>
      <c r="CY31" s="8"/>
      <c r="CZ31" s="16">
        <f t="shared" si="92"/>
        <v>0</v>
      </c>
      <c r="DA31" s="16">
        <f t="shared" si="26"/>
        <v>0</v>
      </c>
      <c r="DB31" s="16">
        <f t="shared" si="93"/>
        <v>0</v>
      </c>
      <c r="DC31" s="16">
        <f t="shared" si="27"/>
        <v>0</v>
      </c>
      <c r="DD31" s="16">
        <f t="shared" si="94"/>
        <v>0</v>
      </c>
      <c r="DE31" s="16">
        <f t="shared" si="95"/>
        <v>7</v>
      </c>
      <c r="DF31" s="55"/>
    </row>
    <row r="32" spans="1:110" ht="21" customHeight="1" x14ac:dyDescent="0.2">
      <c r="A32" s="55"/>
      <c r="B32" s="69" t="str">
        <f t="shared" si="28"/>
        <v/>
      </c>
      <c r="C32" s="4">
        <f t="shared" si="29"/>
        <v>46779</v>
      </c>
      <c r="D32" s="66"/>
      <c r="E32" s="16">
        <f t="shared" si="30"/>
        <v>0</v>
      </c>
      <c r="F32" s="16">
        <f t="shared" si="31"/>
        <v>0</v>
      </c>
      <c r="G32" s="16">
        <f t="shared" si="32"/>
        <v>0</v>
      </c>
      <c r="H32" s="16">
        <f t="shared" si="0"/>
        <v>0</v>
      </c>
      <c r="I32" s="16">
        <f t="shared" si="33"/>
        <v>0</v>
      </c>
      <c r="J32" s="16">
        <f t="shared" si="1"/>
        <v>8</v>
      </c>
      <c r="K32" s="69" t="str">
        <f t="shared" si="34"/>
        <v/>
      </c>
      <c r="L32" s="4">
        <f t="shared" si="35"/>
        <v>46810</v>
      </c>
      <c r="M32" s="8"/>
      <c r="N32" s="16">
        <f t="shared" si="2"/>
        <v>0</v>
      </c>
      <c r="O32" s="16">
        <f t="shared" si="3"/>
        <v>0</v>
      </c>
      <c r="P32" s="16">
        <f t="shared" si="4"/>
        <v>0</v>
      </c>
      <c r="Q32" s="16">
        <f t="shared" si="5"/>
        <v>0</v>
      </c>
      <c r="R32" s="16">
        <f t="shared" si="6"/>
        <v>0</v>
      </c>
      <c r="S32" s="16">
        <f t="shared" si="7"/>
        <v>0</v>
      </c>
      <c r="T32" s="69" t="str">
        <f t="shared" si="36"/>
        <v/>
      </c>
      <c r="U32" s="4">
        <f t="shared" si="37"/>
        <v>46838</v>
      </c>
      <c r="V32" s="8"/>
      <c r="W32" s="16">
        <f t="shared" si="38"/>
        <v>0</v>
      </c>
      <c r="X32" s="16">
        <f t="shared" si="8"/>
        <v>0</v>
      </c>
      <c r="Y32" s="16">
        <f t="shared" si="39"/>
        <v>0</v>
      </c>
      <c r="Z32" s="16">
        <f t="shared" si="9"/>
        <v>0</v>
      </c>
      <c r="AA32" s="16">
        <f t="shared" si="40"/>
        <v>0</v>
      </c>
      <c r="AB32" s="16">
        <f t="shared" si="41"/>
        <v>0</v>
      </c>
      <c r="AC32" s="69">
        <f t="shared" si="42"/>
        <v>17</v>
      </c>
      <c r="AD32" s="4">
        <f t="shared" si="43"/>
        <v>46869</v>
      </c>
      <c r="AE32" s="8"/>
      <c r="AF32" s="16">
        <f t="shared" si="44"/>
        <v>0</v>
      </c>
      <c r="AG32" s="16">
        <f t="shared" si="10"/>
        <v>0</v>
      </c>
      <c r="AH32" s="16">
        <f t="shared" si="45"/>
        <v>0</v>
      </c>
      <c r="AI32" s="16">
        <f t="shared" si="11"/>
        <v>0</v>
      </c>
      <c r="AJ32" s="16">
        <f t="shared" si="46"/>
        <v>0</v>
      </c>
      <c r="AK32" s="16">
        <f t="shared" si="47"/>
        <v>8</v>
      </c>
      <c r="AL32" s="69" t="str">
        <f t="shared" si="48"/>
        <v/>
      </c>
      <c r="AM32" s="4">
        <f t="shared" si="49"/>
        <v>46899</v>
      </c>
      <c r="AN32" s="8"/>
      <c r="AO32" s="16">
        <f t="shared" si="50"/>
        <v>0</v>
      </c>
      <c r="AP32" s="16">
        <f t="shared" si="12"/>
        <v>0</v>
      </c>
      <c r="AQ32" s="16">
        <f t="shared" si="51"/>
        <v>0</v>
      </c>
      <c r="AR32" s="16">
        <f t="shared" si="52"/>
        <v>0</v>
      </c>
      <c r="AS32" s="16">
        <f t="shared" si="53"/>
        <v>0</v>
      </c>
      <c r="AT32" s="16">
        <f t="shared" si="54"/>
        <v>4</v>
      </c>
      <c r="AU32" s="69" t="str">
        <f t="shared" si="55"/>
        <v/>
      </c>
      <c r="AV32" s="4">
        <f t="shared" si="56"/>
        <v>46930</v>
      </c>
      <c r="AW32" s="8"/>
      <c r="AX32" s="16">
        <f t="shared" si="57"/>
        <v>0</v>
      </c>
      <c r="AY32" s="16">
        <f t="shared" si="13"/>
        <v>0</v>
      </c>
      <c r="AZ32" s="16">
        <f t="shared" si="58"/>
        <v>0</v>
      </c>
      <c r="BA32" s="16">
        <f t="shared" si="14"/>
        <v>0</v>
      </c>
      <c r="BB32" s="16">
        <f t="shared" si="59"/>
        <v>0</v>
      </c>
      <c r="BC32" s="16">
        <f t="shared" si="60"/>
        <v>7</v>
      </c>
      <c r="BD32" s="69">
        <f t="shared" si="61"/>
        <v>30</v>
      </c>
      <c r="BE32" s="4">
        <f t="shared" si="62"/>
        <v>46960</v>
      </c>
      <c r="BF32" s="8"/>
      <c r="BG32" s="16">
        <f t="shared" si="63"/>
        <v>0</v>
      </c>
      <c r="BH32" s="16">
        <f t="shared" si="15"/>
        <v>0</v>
      </c>
      <c r="BI32" s="16">
        <f t="shared" si="64"/>
        <v>0</v>
      </c>
      <c r="BJ32" s="16">
        <f t="shared" si="16"/>
        <v>0</v>
      </c>
      <c r="BK32" s="16">
        <f t="shared" si="65"/>
        <v>0</v>
      </c>
      <c r="BL32" s="16">
        <f t="shared" si="66"/>
        <v>8</v>
      </c>
      <c r="BM32" s="69" t="str">
        <f t="shared" si="67"/>
        <v/>
      </c>
      <c r="BN32" s="4">
        <f t="shared" si="68"/>
        <v>46991</v>
      </c>
      <c r="BO32" s="8"/>
      <c r="BP32" s="16">
        <f t="shared" si="69"/>
        <v>0</v>
      </c>
      <c r="BQ32" s="16">
        <f t="shared" si="17"/>
        <v>0</v>
      </c>
      <c r="BR32" s="16">
        <f t="shared" si="70"/>
        <v>0</v>
      </c>
      <c r="BS32" s="16">
        <f t="shared" si="18"/>
        <v>0</v>
      </c>
      <c r="BT32" s="10">
        <f t="shared" si="71"/>
        <v>0</v>
      </c>
      <c r="BU32" s="16">
        <f t="shared" si="72"/>
        <v>0</v>
      </c>
      <c r="BV32" s="69" t="str">
        <f t="shared" si="73"/>
        <v/>
      </c>
      <c r="BW32" s="4">
        <f t="shared" si="74"/>
        <v>47022</v>
      </c>
      <c r="BX32" s="8"/>
      <c r="BY32" s="16">
        <f t="shared" si="75"/>
        <v>0</v>
      </c>
      <c r="BZ32" s="16">
        <f t="shared" si="19"/>
        <v>0</v>
      </c>
      <c r="CA32" s="16">
        <f t="shared" si="76"/>
        <v>0</v>
      </c>
      <c r="CB32" s="16">
        <f t="shared" si="20"/>
        <v>0</v>
      </c>
      <c r="CC32" s="16">
        <f t="shared" si="77"/>
        <v>0</v>
      </c>
      <c r="CD32" s="16">
        <f t="shared" si="78"/>
        <v>8</v>
      </c>
      <c r="CE32" s="69" t="str">
        <f t="shared" si="79"/>
        <v/>
      </c>
      <c r="CF32" s="4">
        <f t="shared" si="80"/>
        <v>47052</v>
      </c>
      <c r="CG32" s="8"/>
      <c r="CH32" s="16">
        <f t="shared" si="81"/>
        <v>0</v>
      </c>
      <c r="CI32" s="16">
        <f t="shared" si="21"/>
        <v>0</v>
      </c>
      <c r="CJ32" s="16">
        <f t="shared" si="82"/>
        <v>0</v>
      </c>
      <c r="CK32" s="16">
        <f t="shared" si="22"/>
        <v>0</v>
      </c>
      <c r="CL32" s="16">
        <f t="shared" si="83"/>
        <v>0</v>
      </c>
      <c r="CM32" s="16">
        <f t="shared" si="84"/>
        <v>8</v>
      </c>
      <c r="CN32" s="69" t="str">
        <f t="shared" si="85"/>
        <v/>
      </c>
      <c r="CO32" s="4">
        <f t="shared" si="86"/>
        <v>47083</v>
      </c>
      <c r="CP32" s="8"/>
      <c r="CQ32" s="16">
        <f t="shared" si="87"/>
        <v>0</v>
      </c>
      <c r="CR32" s="16">
        <f t="shared" si="23"/>
        <v>0</v>
      </c>
      <c r="CS32" s="16">
        <f t="shared" si="88"/>
        <v>0</v>
      </c>
      <c r="CT32" s="16">
        <f t="shared" si="24"/>
        <v>0</v>
      </c>
      <c r="CU32" s="16">
        <f t="shared" si="89"/>
        <v>0</v>
      </c>
      <c r="CV32" s="16">
        <f t="shared" si="25"/>
        <v>0</v>
      </c>
      <c r="CW32" s="69" t="str">
        <f t="shared" si="90"/>
        <v/>
      </c>
      <c r="CX32" s="4">
        <f t="shared" si="91"/>
        <v>47113</v>
      </c>
      <c r="CY32" s="8"/>
      <c r="CZ32" s="16">
        <f t="shared" si="92"/>
        <v>0</v>
      </c>
      <c r="DA32" s="16">
        <f t="shared" si="26"/>
        <v>0</v>
      </c>
      <c r="DB32" s="16">
        <f t="shared" si="93"/>
        <v>0</v>
      </c>
      <c r="DC32" s="16">
        <f t="shared" si="27"/>
        <v>0</v>
      </c>
      <c r="DD32" s="16">
        <f t="shared" si="94"/>
        <v>0</v>
      </c>
      <c r="DE32" s="16">
        <f t="shared" si="95"/>
        <v>8</v>
      </c>
      <c r="DF32" s="55"/>
    </row>
    <row r="33" spans="1:110" ht="21" customHeight="1" x14ac:dyDescent="0.2">
      <c r="A33" s="55"/>
      <c r="B33" s="69" t="str">
        <f t="shared" si="28"/>
        <v/>
      </c>
      <c r="C33" s="4">
        <f t="shared" si="29"/>
        <v>46780</v>
      </c>
      <c r="D33" s="66"/>
      <c r="E33" s="16">
        <f t="shared" si="30"/>
        <v>0</v>
      </c>
      <c r="F33" s="16">
        <f t="shared" si="31"/>
        <v>0</v>
      </c>
      <c r="G33" s="16">
        <f t="shared" si="32"/>
        <v>0</v>
      </c>
      <c r="H33" s="16">
        <f t="shared" si="0"/>
        <v>0</v>
      </c>
      <c r="I33" s="16">
        <f t="shared" si="33"/>
        <v>0</v>
      </c>
      <c r="J33" s="16">
        <f t="shared" si="1"/>
        <v>4</v>
      </c>
      <c r="K33" s="69" t="str">
        <f t="shared" si="34"/>
        <v/>
      </c>
      <c r="L33" s="4">
        <f t="shared" si="35"/>
        <v>46811</v>
      </c>
      <c r="M33" s="8"/>
      <c r="N33" s="16">
        <f t="shared" si="2"/>
        <v>0</v>
      </c>
      <c r="O33" s="16">
        <f t="shared" si="3"/>
        <v>0</v>
      </c>
      <c r="P33" s="16">
        <f t="shared" si="4"/>
        <v>0</v>
      </c>
      <c r="Q33" s="16">
        <f t="shared" si="5"/>
        <v>0</v>
      </c>
      <c r="R33" s="16">
        <f t="shared" si="6"/>
        <v>0</v>
      </c>
      <c r="S33" s="16">
        <f t="shared" si="7"/>
        <v>7</v>
      </c>
      <c r="T33" s="69" t="str">
        <f t="shared" si="36"/>
        <v/>
      </c>
      <c r="U33" s="4">
        <f t="shared" si="37"/>
        <v>46839</v>
      </c>
      <c r="V33" s="8"/>
      <c r="W33" s="16">
        <f t="shared" si="38"/>
        <v>0</v>
      </c>
      <c r="X33" s="16">
        <f t="shared" si="8"/>
        <v>0</v>
      </c>
      <c r="Y33" s="16">
        <f t="shared" si="39"/>
        <v>0</v>
      </c>
      <c r="Z33" s="16">
        <f t="shared" si="9"/>
        <v>0</v>
      </c>
      <c r="AA33" s="16">
        <f t="shared" si="40"/>
        <v>0</v>
      </c>
      <c r="AB33" s="16">
        <f t="shared" si="41"/>
        <v>7</v>
      </c>
      <c r="AC33" s="69" t="str">
        <f t="shared" si="42"/>
        <v/>
      </c>
      <c r="AD33" s="4">
        <f t="shared" si="43"/>
        <v>46870</v>
      </c>
      <c r="AE33" s="8"/>
      <c r="AF33" s="16">
        <f t="shared" si="44"/>
        <v>0</v>
      </c>
      <c r="AG33" s="16">
        <f t="shared" si="10"/>
        <v>0</v>
      </c>
      <c r="AH33" s="16">
        <f t="shared" si="45"/>
        <v>0</v>
      </c>
      <c r="AI33" s="16">
        <f t="shared" si="11"/>
        <v>0</v>
      </c>
      <c r="AJ33" s="16">
        <f t="shared" si="46"/>
        <v>0</v>
      </c>
      <c r="AK33" s="16">
        <f t="shared" si="47"/>
        <v>8</v>
      </c>
      <c r="AL33" s="69" t="str">
        <f t="shared" si="48"/>
        <v/>
      </c>
      <c r="AM33" s="4">
        <f t="shared" si="49"/>
        <v>46900</v>
      </c>
      <c r="AN33" s="8"/>
      <c r="AO33" s="16">
        <f t="shared" si="50"/>
        <v>0</v>
      </c>
      <c r="AP33" s="16">
        <f t="shared" si="12"/>
        <v>0</v>
      </c>
      <c r="AQ33" s="16">
        <f t="shared" si="51"/>
        <v>0</v>
      </c>
      <c r="AR33" s="16">
        <f t="shared" si="52"/>
        <v>0</v>
      </c>
      <c r="AS33" s="16">
        <f t="shared" si="53"/>
        <v>0</v>
      </c>
      <c r="AT33" s="16">
        <f t="shared" si="54"/>
        <v>0</v>
      </c>
      <c r="AU33" s="69" t="str">
        <f t="shared" si="55"/>
        <v/>
      </c>
      <c r="AV33" s="4">
        <f t="shared" si="56"/>
        <v>46931</v>
      </c>
      <c r="AW33" s="8"/>
      <c r="AX33" s="16">
        <f t="shared" si="57"/>
        <v>0</v>
      </c>
      <c r="AY33" s="16">
        <f t="shared" si="13"/>
        <v>0</v>
      </c>
      <c r="AZ33" s="16">
        <f t="shared" si="58"/>
        <v>0</v>
      </c>
      <c r="BA33" s="16">
        <f t="shared" si="14"/>
        <v>0</v>
      </c>
      <c r="BB33" s="16">
        <f t="shared" si="59"/>
        <v>0</v>
      </c>
      <c r="BC33" s="16">
        <f t="shared" si="60"/>
        <v>8</v>
      </c>
      <c r="BD33" s="69" t="str">
        <f t="shared" si="61"/>
        <v/>
      </c>
      <c r="BE33" s="4">
        <f t="shared" si="62"/>
        <v>46961</v>
      </c>
      <c r="BF33" s="8"/>
      <c r="BG33" s="16">
        <f t="shared" si="63"/>
        <v>0</v>
      </c>
      <c r="BH33" s="16">
        <f t="shared" si="15"/>
        <v>0</v>
      </c>
      <c r="BI33" s="16">
        <f t="shared" si="64"/>
        <v>0</v>
      </c>
      <c r="BJ33" s="16">
        <f t="shared" si="16"/>
        <v>0</v>
      </c>
      <c r="BK33" s="16">
        <f t="shared" si="65"/>
        <v>0</v>
      </c>
      <c r="BL33" s="16">
        <f t="shared" si="66"/>
        <v>8</v>
      </c>
      <c r="BM33" s="69" t="str">
        <f t="shared" si="67"/>
        <v/>
      </c>
      <c r="BN33" s="4">
        <f t="shared" si="68"/>
        <v>46992</v>
      </c>
      <c r="BO33" s="8"/>
      <c r="BP33" s="16">
        <f t="shared" si="69"/>
        <v>0</v>
      </c>
      <c r="BQ33" s="16">
        <f t="shared" si="17"/>
        <v>0</v>
      </c>
      <c r="BR33" s="16">
        <f t="shared" si="70"/>
        <v>0</v>
      </c>
      <c r="BS33" s="16">
        <f t="shared" si="18"/>
        <v>0</v>
      </c>
      <c r="BT33" s="10">
        <f t="shared" si="71"/>
        <v>0</v>
      </c>
      <c r="BU33" s="16">
        <f t="shared" si="72"/>
        <v>0</v>
      </c>
      <c r="BV33" s="69">
        <f t="shared" si="73"/>
        <v>39</v>
      </c>
      <c r="BW33" s="4">
        <f t="shared" si="74"/>
        <v>47023</v>
      </c>
      <c r="BX33" s="8"/>
      <c r="BY33" s="16">
        <f t="shared" si="75"/>
        <v>0</v>
      </c>
      <c r="BZ33" s="16">
        <f t="shared" si="19"/>
        <v>0</v>
      </c>
      <c r="CA33" s="16">
        <f t="shared" si="76"/>
        <v>0</v>
      </c>
      <c r="CB33" s="16">
        <f t="shared" si="20"/>
        <v>0</v>
      </c>
      <c r="CC33" s="16">
        <f t="shared" si="77"/>
        <v>0</v>
      </c>
      <c r="CD33" s="16">
        <f t="shared" si="78"/>
        <v>8</v>
      </c>
      <c r="CE33" s="69" t="str">
        <f t="shared" si="79"/>
        <v/>
      </c>
      <c r="CF33" s="4">
        <f t="shared" si="80"/>
        <v>47053</v>
      </c>
      <c r="CG33" s="8"/>
      <c r="CH33" s="16">
        <f t="shared" si="81"/>
        <v>0</v>
      </c>
      <c r="CI33" s="16">
        <f t="shared" si="21"/>
        <v>0</v>
      </c>
      <c r="CJ33" s="16">
        <f t="shared" si="82"/>
        <v>0</v>
      </c>
      <c r="CK33" s="16">
        <f t="shared" si="22"/>
        <v>0</v>
      </c>
      <c r="CL33" s="16">
        <f t="shared" si="83"/>
        <v>0</v>
      </c>
      <c r="CM33" s="16">
        <f t="shared" si="84"/>
        <v>4</v>
      </c>
      <c r="CN33" s="69" t="str">
        <f t="shared" si="85"/>
        <v/>
      </c>
      <c r="CO33" s="4">
        <f t="shared" si="86"/>
        <v>47084</v>
      </c>
      <c r="CP33" s="8"/>
      <c r="CQ33" s="16">
        <f t="shared" si="87"/>
        <v>0</v>
      </c>
      <c r="CR33" s="16">
        <f t="shared" si="23"/>
        <v>0</v>
      </c>
      <c r="CS33" s="16">
        <f t="shared" si="88"/>
        <v>0</v>
      </c>
      <c r="CT33" s="16">
        <f t="shared" si="24"/>
        <v>0</v>
      </c>
      <c r="CU33" s="16">
        <f t="shared" si="89"/>
        <v>0</v>
      </c>
      <c r="CV33" s="16">
        <f t="shared" si="25"/>
        <v>7</v>
      </c>
      <c r="CW33" s="69">
        <f t="shared" si="90"/>
        <v>52</v>
      </c>
      <c r="CX33" s="4">
        <f t="shared" si="91"/>
        <v>47114</v>
      </c>
      <c r="CY33" s="8"/>
      <c r="CZ33" s="16">
        <f t="shared" si="92"/>
        <v>0</v>
      </c>
      <c r="DA33" s="16">
        <f t="shared" si="26"/>
        <v>0</v>
      </c>
      <c r="DB33" s="16">
        <f t="shared" si="93"/>
        <v>0</v>
      </c>
      <c r="DC33" s="16">
        <f t="shared" si="27"/>
        <v>0</v>
      </c>
      <c r="DD33" s="16">
        <f t="shared" si="94"/>
        <v>0</v>
      </c>
      <c r="DE33" s="16">
        <f t="shared" si="95"/>
        <v>8</v>
      </c>
      <c r="DF33" s="55"/>
    </row>
    <row r="34" spans="1:110" ht="21" customHeight="1" x14ac:dyDescent="0.2">
      <c r="A34" s="55"/>
      <c r="B34" s="69" t="str">
        <f t="shared" si="28"/>
        <v/>
      </c>
      <c r="C34" s="4">
        <f t="shared" si="29"/>
        <v>46781</v>
      </c>
      <c r="D34" s="66"/>
      <c r="E34" s="16">
        <f t="shared" si="30"/>
        <v>0</v>
      </c>
      <c r="F34" s="16">
        <f t="shared" si="31"/>
        <v>0</v>
      </c>
      <c r="G34" s="16">
        <f t="shared" si="32"/>
        <v>0</v>
      </c>
      <c r="H34" s="16">
        <f t="shared" si="0"/>
        <v>0</v>
      </c>
      <c r="I34" s="16">
        <f t="shared" si="33"/>
        <v>0</v>
      </c>
      <c r="J34" s="16">
        <f t="shared" si="1"/>
        <v>0</v>
      </c>
      <c r="K34" s="69" t="str">
        <f t="shared" si="34"/>
        <v/>
      </c>
      <c r="L34" s="4"/>
      <c r="M34" s="8"/>
      <c r="N34" s="16">
        <f t="shared" si="2"/>
        <v>0</v>
      </c>
      <c r="O34" s="16">
        <f t="shared" si="3"/>
        <v>0</v>
      </c>
      <c r="P34" s="16">
        <f t="shared" si="4"/>
        <v>0</v>
      </c>
      <c r="Q34" s="16">
        <f t="shared" si="5"/>
        <v>0</v>
      </c>
      <c r="R34" s="16">
        <f t="shared" si="6"/>
        <v>0</v>
      </c>
      <c r="S34" s="16">
        <f t="shared" si="7"/>
        <v>0</v>
      </c>
      <c r="T34" s="69" t="str">
        <f t="shared" si="36"/>
        <v/>
      </c>
      <c r="U34" s="4">
        <f t="shared" si="37"/>
        <v>46840</v>
      </c>
      <c r="V34" s="8"/>
      <c r="W34" s="16">
        <f t="shared" si="38"/>
        <v>0</v>
      </c>
      <c r="X34" s="16">
        <f t="shared" si="8"/>
        <v>0</v>
      </c>
      <c r="Y34" s="16">
        <f t="shared" si="39"/>
        <v>0</v>
      </c>
      <c r="Z34" s="16">
        <f t="shared" si="9"/>
        <v>0</v>
      </c>
      <c r="AA34" s="16">
        <f t="shared" si="40"/>
        <v>0</v>
      </c>
      <c r="AB34" s="16">
        <f t="shared" si="41"/>
        <v>8</v>
      </c>
      <c r="AC34" s="69" t="str">
        <f t="shared" si="42"/>
        <v/>
      </c>
      <c r="AD34" s="4">
        <f t="shared" si="43"/>
        <v>46871</v>
      </c>
      <c r="AE34" s="8"/>
      <c r="AF34" s="16">
        <f t="shared" si="44"/>
        <v>0</v>
      </c>
      <c r="AG34" s="16">
        <f t="shared" si="10"/>
        <v>0</v>
      </c>
      <c r="AH34" s="16">
        <f t="shared" si="45"/>
        <v>0</v>
      </c>
      <c r="AI34" s="16">
        <f t="shared" si="11"/>
        <v>0</v>
      </c>
      <c r="AJ34" s="16">
        <f t="shared" si="46"/>
        <v>0</v>
      </c>
      <c r="AK34" s="16">
        <f t="shared" si="47"/>
        <v>4</v>
      </c>
      <c r="AL34" s="69" t="str">
        <f t="shared" si="48"/>
        <v/>
      </c>
      <c r="AM34" s="4">
        <f t="shared" si="49"/>
        <v>46901</v>
      </c>
      <c r="AN34" s="8"/>
      <c r="AO34" s="16">
        <f t="shared" si="50"/>
        <v>0</v>
      </c>
      <c r="AP34" s="16">
        <f t="shared" si="12"/>
        <v>0</v>
      </c>
      <c r="AQ34" s="16">
        <f t="shared" si="51"/>
        <v>0</v>
      </c>
      <c r="AR34" s="16">
        <f t="shared" si="52"/>
        <v>0</v>
      </c>
      <c r="AS34" s="16">
        <f t="shared" si="53"/>
        <v>0</v>
      </c>
      <c r="AT34" s="16">
        <f t="shared" si="54"/>
        <v>0</v>
      </c>
      <c r="AU34" s="69">
        <f t="shared" si="55"/>
        <v>26</v>
      </c>
      <c r="AV34" s="4">
        <f t="shared" si="56"/>
        <v>46932</v>
      </c>
      <c r="AW34" s="8"/>
      <c r="AX34" s="16">
        <f t="shared" si="57"/>
        <v>0</v>
      </c>
      <c r="AY34" s="16">
        <f t="shared" si="13"/>
        <v>0</v>
      </c>
      <c r="AZ34" s="16">
        <f t="shared" si="58"/>
        <v>0</v>
      </c>
      <c r="BA34" s="16">
        <f t="shared" si="14"/>
        <v>0</v>
      </c>
      <c r="BB34" s="16">
        <f t="shared" si="59"/>
        <v>0</v>
      </c>
      <c r="BC34" s="16">
        <f t="shared" si="60"/>
        <v>8</v>
      </c>
      <c r="BD34" s="69" t="str">
        <f t="shared" si="61"/>
        <v/>
      </c>
      <c r="BE34" s="4">
        <f t="shared" si="62"/>
        <v>46962</v>
      </c>
      <c r="BF34" s="8"/>
      <c r="BG34" s="16">
        <f t="shared" si="63"/>
        <v>0</v>
      </c>
      <c r="BH34" s="16">
        <f t="shared" si="15"/>
        <v>0</v>
      </c>
      <c r="BI34" s="16">
        <f t="shared" si="64"/>
        <v>0</v>
      </c>
      <c r="BJ34" s="16">
        <f t="shared" si="16"/>
        <v>0</v>
      </c>
      <c r="BK34" s="16">
        <f t="shared" si="65"/>
        <v>0</v>
      </c>
      <c r="BL34" s="16">
        <f t="shared" si="66"/>
        <v>4</v>
      </c>
      <c r="BM34" s="69" t="str">
        <f t="shared" si="67"/>
        <v/>
      </c>
      <c r="BN34" s="4">
        <f t="shared" si="68"/>
        <v>46993</v>
      </c>
      <c r="BO34" s="8"/>
      <c r="BP34" s="16">
        <f t="shared" si="69"/>
        <v>0</v>
      </c>
      <c r="BQ34" s="16">
        <f t="shared" si="17"/>
        <v>0</v>
      </c>
      <c r="BR34" s="16">
        <f t="shared" si="70"/>
        <v>0</v>
      </c>
      <c r="BS34" s="16">
        <f t="shared" si="18"/>
        <v>0</v>
      </c>
      <c r="BT34" s="10">
        <f t="shared" si="71"/>
        <v>0</v>
      </c>
      <c r="BU34" s="16">
        <f t="shared" si="72"/>
        <v>7</v>
      </c>
      <c r="BV34" s="69" t="str">
        <f t="shared" si="73"/>
        <v/>
      </c>
      <c r="BW34" s="4">
        <f t="shared" si="74"/>
        <v>47024</v>
      </c>
      <c r="BX34" s="8"/>
      <c r="BY34" s="16">
        <f t="shared" si="75"/>
        <v>0</v>
      </c>
      <c r="BZ34" s="16">
        <f t="shared" si="19"/>
        <v>0</v>
      </c>
      <c r="CA34" s="16">
        <f t="shared" si="76"/>
        <v>0</v>
      </c>
      <c r="CB34" s="16">
        <f t="shared" si="20"/>
        <v>0</v>
      </c>
      <c r="CC34" s="16">
        <f t="shared" si="77"/>
        <v>0</v>
      </c>
      <c r="CD34" s="16">
        <f t="shared" si="78"/>
        <v>8</v>
      </c>
      <c r="CE34" s="69" t="str">
        <f t="shared" si="79"/>
        <v/>
      </c>
      <c r="CF34" s="4">
        <f t="shared" si="80"/>
        <v>47054</v>
      </c>
      <c r="CG34" s="8"/>
      <c r="CH34" s="16">
        <f t="shared" si="81"/>
        <v>0</v>
      </c>
      <c r="CI34" s="16">
        <f t="shared" si="21"/>
        <v>0</v>
      </c>
      <c r="CJ34" s="16">
        <f t="shared" si="82"/>
        <v>0</v>
      </c>
      <c r="CK34" s="16">
        <f t="shared" si="22"/>
        <v>0</v>
      </c>
      <c r="CL34" s="16">
        <f t="shared" si="83"/>
        <v>0</v>
      </c>
      <c r="CM34" s="16">
        <f t="shared" si="84"/>
        <v>0</v>
      </c>
      <c r="CN34" s="69" t="str">
        <f t="shared" si="85"/>
        <v/>
      </c>
      <c r="CO34" s="4">
        <f t="shared" si="86"/>
        <v>47085</v>
      </c>
      <c r="CP34" s="8"/>
      <c r="CQ34" s="16">
        <f t="shared" si="87"/>
        <v>0</v>
      </c>
      <c r="CR34" s="16">
        <f t="shared" si="23"/>
        <v>0</v>
      </c>
      <c r="CS34" s="16">
        <f t="shared" si="88"/>
        <v>0</v>
      </c>
      <c r="CT34" s="16">
        <f t="shared" si="24"/>
        <v>0</v>
      </c>
      <c r="CU34" s="16">
        <f t="shared" si="89"/>
        <v>0</v>
      </c>
      <c r="CV34" s="16">
        <f t="shared" si="25"/>
        <v>8</v>
      </c>
      <c r="CW34" s="69" t="str">
        <f t="shared" si="90"/>
        <v/>
      </c>
      <c r="CX34" s="4">
        <f t="shared" si="91"/>
        <v>47115</v>
      </c>
      <c r="CY34" s="8"/>
      <c r="CZ34" s="16">
        <f t="shared" si="92"/>
        <v>0</v>
      </c>
      <c r="DA34" s="16">
        <f t="shared" si="26"/>
        <v>0</v>
      </c>
      <c r="DB34" s="16">
        <f t="shared" si="93"/>
        <v>0</v>
      </c>
      <c r="DC34" s="16">
        <f t="shared" si="27"/>
        <v>0</v>
      </c>
      <c r="DD34" s="16">
        <f t="shared" si="94"/>
        <v>0</v>
      </c>
      <c r="DE34" s="16">
        <f t="shared" si="95"/>
        <v>8</v>
      </c>
      <c r="DF34" s="55"/>
    </row>
    <row r="35" spans="1:110" ht="21" customHeight="1" x14ac:dyDescent="0.2">
      <c r="A35" s="55"/>
      <c r="B35" s="69" t="str">
        <f t="shared" si="28"/>
        <v/>
      </c>
      <c r="C35" s="4">
        <f t="shared" si="29"/>
        <v>46782</v>
      </c>
      <c r="D35" s="66"/>
      <c r="E35" s="16">
        <f t="shared" si="30"/>
        <v>0</v>
      </c>
      <c r="F35" s="16">
        <f t="shared" si="31"/>
        <v>0</v>
      </c>
      <c r="G35" s="16">
        <f t="shared" si="32"/>
        <v>0</v>
      </c>
      <c r="H35" s="16">
        <f t="shared" si="0"/>
        <v>0</v>
      </c>
      <c r="I35" s="16">
        <f t="shared" si="33"/>
        <v>0</v>
      </c>
      <c r="J35" s="16">
        <f t="shared" si="1"/>
        <v>0</v>
      </c>
      <c r="K35" s="69" t="str">
        <f t="shared" si="34"/>
        <v/>
      </c>
      <c r="L35" s="4"/>
      <c r="M35" s="8"/>
      <c r="N35" s="16">
        <f t="shared" si="2"/>
        <v>0</v>
      </c>
      <c r="O35" s="16">
        <f t="shared" si="3"/>
        <v>0</v>
      </c>
      <c r="P35" s="16">
        <f t="shared" si="4"/>
        <v>0</v>
      </c>
      <c r="Q35" s="16">
        <f t="shared" si="5"/>
        <v>0</v>
      </c>
      <c r="R35" s="16">
        <f t="shared" si="6"/>
        <v>0</v>
      </c>
      <c r="S35" s="16">
        <f t="shared" si="7"/>
        <v>0</v>
      </c>
      <c r="T35" s="69">
        <f t="shared" si="36"/>
        <v>13</v>
      </c>
      <c r="U35" s="4">
        <f t="shared" si="37"/>
        <v>46841</v>
      </c>
      <c r="V35" s="8"/>
      <c r="W35" s="16">
        <f t="shared" si="38"/>
        <v>0</v>
      </c>
      <c r="X35" s="16">
        <f t="shared" si="8"/>
        <v>0</v>
      </c>
      <c r="Y35" s="16">
        <f t="shared" si="39"/>
        <v>0</v>
      </c>
      <c r="Z35" s="16">
        <f t="shared" si="9"/>
        <v>0</v>
      </c>
      <c r="AA35" s="16">
        <f t="shared" si="40"/>
        <v>0</v>
      </c>
      <c r="AB35" s="16">
        <f t="shared" si="41"/>
        <v>8</v>
      </c>
      <c r="AC35" s="69" t="str">
        <f t="shared" si="42"/>
        <v/>
      </c>
      <c r="AD35" s="4">
        <f t="shared" si="43"/>
        <v>46872</v>
      </c>
      <c r="AE35" s="8"/>
      <c r="AF35" s="16">
        <f t="shared" si="44"/>
        <v>0</v>
      </c>
      <c r="AG35" s="16">
        <f t="shared" si="10"/>
        <v>0</v>
      </c>
      <c r="AH35" s="16">
        <f t="shared" si="45"/>
        <v>0</v>
      </c>
      <c r="AI35" s="16">
        <f t="shared" si="11"/>
        <v>0</v>
      </c>
      <c r="AJ35" s="16">
        <f t="shared" si="46"/>
        <v>0</v>
      </c>
      <c r="AK35" s="16">
        <f t="shared" si="47"/>
        <v>0</v>
      </c>
      <c r="AL35" s="69" t="str">
        <f t="shared" si="48"/>
        <v/>
      </c>
      <c r="AM35" s="4">
        <f t="shared" si="49"/>
        <v>46902</v>
      </c>
      <c r="AN35" s="8"/>
      <c r="AO35" s="16">
        <f t="shared" si="50"/>
        <v>0</v>
      </c>
      <c r="AP35" s="16">
        <f t="shared" si="12"/>
        <v>0</v>
      </c>
      <c r="AQ35" s="16">
        <f t="shared" si="51"/>
        <v>0</v>
      </c>
      <c r="AR35" s="16">
        <f t="shared" si="52"/>
        <v>0</v>
      </c>
      <c r="AS35" s="16">
        <f t="shared" si="53"/>
        <v>0</v>
      </c>
      <c r="AT35" s="16">
        <f t="shared" si="54"/>
        <v>7</v>
      </c>
      <c r="AU35" s="69" t="str">
        <f t="shared" si="55"/>
        <v/>
      </c>
      <c r="AV35" s="4">
        <f t="shared" si="56"/>
        <v>46933</v>
      </c>
      <c r="AW35" s="8"/>
      <c r="AX35" s="16">
        <f t="shared" si="57"/>
        <v>0</v>
      </c>
      <c r="AY35" s="16">
        <f t="shared" si="13"/>
        <v>0</v>
      </c>
      <c r="AZ35" s="16">
        <f t="shared" si="58"/>
        <v>0</v>
      </c>
      <c r="BA35" s="16">
        <f t="shared" si="14"/>
        <v>0</v>
      </c>
      <c r="BB35" s="16">
        <f t="shared" si="59"/>
        <v>0</v>
      </c>
      <c r="BC35" s="16">
        <f t="shared" si="60"/>
        <v>8</v>
      </c>
      <c r="BD35" s="69" t="str">
        <f t="shared" si="61"/>
        <v/>
      </c>
      <c r="BE35" s="4">
        <f t="shared" si="62"/>
        <v>46963</v>
      </c>
      <c r="BF35" s="8"/>
      <c r="BG35" s="16">
        <f t="shared" si="63"/>
        <v>0</v>
      </c>
      <c r="BH35" s="16">
        <f t="shared" si="15"/>
        <v>0</v>
      </c>
      <c r="BI35" s="16">
        <f t="shared" si="64"/>
        <v>0</v>
      </c>
      <c r="BJ35" s="16">
        <f t="shared" si="16"/>
        <v>0</v>
      </c>
      <c r="BK35" s="16">
        <f t="shared" si="65"/>
        <v>0</v>
      </c>
      <c r="BL35" s="16">
        <f t="shared" si="66"/>
        <v>0</v>
      </c>
      <c r="BM35" s="69" t="str">
        <f t="shared" si="67"/>
        <v/>
      </c>
      <c r="BN35" s="4">
        <f t="shared" si="68"/>
        <v>46994</v>
      </c>
      <c r="BO35" s="8"/>
      <c r="BP35" s="16">
        <f t="shared" si="69"/>
        <v>0</v>
      </c>
      <c r="BQ35" s="16">
        <f t="shared" si="17"/>
        <v>0</v>
      </c>
      <c r="BR35" s="16">
        <f t="shared" si="70"/>
        <v>0</v>
      </c>
      <c r="BS35" s="16">
        <f t="shared" si="18"/>
        <v>0</v>
      </c>
      <c r="BT35" s="10">
        <f t="shared" si="71"/>
        <v>0</v>
      </c>
      <c r="BU35" s="16">
        <f t="shared" si="72"/>
        <v>8</v>
      </c>
      <c r="BV35" s="69" t="str">
        <f t="shared" si="73"/>
        <v/>
      </c>
      <c r="BW35" s="4">
        <f t="shared" si="74"/>
        <v>47025</v>
      </c>
      <c r="BX35" s="8"/>
      <c r="BY35" s="16">
        <f t="shared" si="75"/>
        <v>0</v>
      </c>
      <c r="BZ35" s="16">
        <f t="shared" si="19"/>
        <v>0</v>
      </c>
      <c r="CA35" s="16">
        <f t="shared" si="76"/>
        <v>0</v>
      </c>
      <c r="CB35" s="16">
        <f t="shared" si="20"/>
        <v>0</v>
      </c>
      <c r="CC35" s="16">
        <f t="shared" si="77"/>
        <v>0</v>
      </c>
      <c r="CD35" s="16">
        <f t="shared" si="78"/>
        <v>4</v>
      </c>
      <c r="CE35" s="69" t="str">
        <f t="shared" si="79"/>
        <v/>
      </c>
      <c r="CF35" s="4">
        <f t="shared" si="80"/>
        <v>47055</v>
      </c>
      <c r="CG35" s="8"/>
      <c r="CH35" s="16">
        <f t="shared" si="81"/>
        <v>0</v>
      </c>
      <c r="CI35" s="16">
        <f t="shared" si="21"/>
        <v>0</v>
      </c>
      <c r="CJ35" s="16">
        <f t="shared" si="82"/>
        <v>0</v>
      </c>
      <c r="CK35" s="16">
        <f t="shared" si="22"/>
        <v>0</v>
      </c>
      <c r="CL35" s="16">
        <f t="shared" si="83"/>
        <v>0</v>
      </c>
      <c r="CM35" s="16">
        <f t="shared" si="84"/>
        <v>0</v>
      </c>
      <c r="CN35" s="69">
        <f t="shared" si="85"/>
        <v>48</v>
      </c>
      <c r="CO35" s="4">
        <f t="shared" si="86"/>
        <v>47086</v>
      </c>
      <c r="CP35" s="8"/>
      <c r="CQ35" s="16">
        <f t="shared" si="87"/>
        <v>0</v>
      </c>
      <c r="CR35" s="16">
        <f t="shared" si="23"/>
        <v>0</v>
      </c>
      <c r="CS35" s="16">
        <f t="shared" si="88"/>
        <v>0</v>
      </c>
      <c r="CT35" s="16">
        <f t="shared" si="24"/>
        <v>0</v>
      </c>
      <c r="CU35" s="16">
        <f t="shared" si="89"/>
        <v>0</v>
      </c>
      <c r="CV35" s="16">
        <f t="shared" si="25"/>
        <v>8</v>
      </c>
      <c r="CW35" s="69" t="str">
        <f t="shared" si="90"/>
        <v/>
      </c>
      <c r="CX35" s="4">
        <f t="shared" si="91"/>
        <v>47116</v>
      </c>
      <c r="CY35" s="8"/>
      <c r="CZ35" s="16">
        <f t="shared" si="92"/>
        <v>0</v>
      </c>
      <c r="DA35" s="16">
        <f t="shared" si="26"/>
        <v>0</v>
      </c>
      <c r="DB35" s="16">
        <f t="shared" si="93"/>
        <v>0</v>
      </c>
      <c r="DC35" s="16">
        <f t="shared" si="27"/>
        <v>0</v>
      </c>
      <c r="DD35" s="16">
        <f t="shared" si="94"/>
        <v>0</v>
      </c>
      <c r="DE35" s="16">
        <f t="shared" si="95"/>
        <v>4</v>
      </c>
      <c r="DF35" s="55"/>
    </row>
    <row r="36" spans="1:110" ht="21" customHeight="1" x14ac:dyDescent="0.2">
      <c r="A36" s="55"/>
      <c r="B36" s="65" t="str">
        <f t="shared" si="28"/>
        <v/>
      </c>
      <c r="C36" s="4">
        <f t="shared" si="29"/>
        <v>46783</v>
      </c>
      <c r="D36" s="66"/>
      <c r="E36" s="16">
        <f t="shared" si="30"/>
        <v>0</v>
      </c>
      <c r="F36" s="16">
        <f t="shared" si="31"/>
        <v>0</v>
      </c>
      <c r="G36" s="16">
        <f t="shared" si="32"/>
        <v>0</v>
      </c>
      <c r="H36" s="16">
        <f t="shared" si="0"/>
        <v>0</v>
      </c>
      <c r="I36" s="16">
        <f t="shared" si="33"/>
        <v>0</v>
      </c>
      <c r="J36" s="16">
        <f t="shared" si="1"/>
        <v>7</v>
      </c>
      <c r="K36" s="65" t="str">
        <f t="shared" si="34"/>
        <v/>
      </c>
      <c r="L36" s="4"/>
      <c r="M36" s="21"/>
      <c r="N36" s="16">
        <f t="shared" si="2"/>
        <v>0</v>
      </c>
      <c r="O36" s="16">
        <f t="shared" si="3"/>
        <v>0</v>
      </c>
      <c r="P36" s="16">
        <f t="shared" si="4"/>
        <v>0</v>
      </c>
      <c r="Q36" s="16">
        <f t="shared" si="5"/>
        <v>0</v>
      </c>
      <c r="R36" s="16">
        <f t="shared" si="6"/>
        <v>0</v>
      </c>
      <c r="S36" s="16">
        <f t="shared" si="7"/>
        <v>0</v>
      </c>
      <c r="T36" s="65" t="str">
        <f>IF(WEEKDAY(U36,2)=3, _xlfn.ISOWEEKNUM(U36),"")</f>
        <v/>
      </c>
      <c r="U36" s="4">
        <f t="shared" si="37"/>
        <v>46842</v>
      </c>
      <c r="V36" s="8"/>
      <c r="W36" s="16">
        <f t="shared" si="38"/>
        <v>0</v>
      </c>
      <c r="X36" s="16">
        <f t="shared" si="8"/>
        <v>0</v>
      </c>
      <c r="Y36" s="16">
        <f t="shared" si="39"/>
        <v>0</v>
      </c>
      <c r="Z36" s="16">
        <f t="shared" si="9"/>
        <v>0</v>
      </c>
      <c r="AA36" s="16">
        <f t="shared" si="40"/>
        <v>0</v>
      </c>
      <c r="AB36" s="16">
        <f t="shared" si="41"/>
        <v>8</v>
      </c>
      <c r="AC36" s="65" t="str">
        <f t="shared" si="42"/>
        <v/>
      </c>
      <c r="AD36" s="4"/>
      <c r="AE36" s="8"/>
      <c r="AF36" s="16">
        <f t="shared" si="44"/>
        <v>0</v>
      </c>
      <c r="AG36" s="16">
        <f t="shared" si="10"/>
        <v>0</v>
      </c>
      <c r="AH36" s="16">
        <f t="shared" si="45"/>
        <v>0</v>
      </c>
      <c r="AI36" s="16">
        <f t="shared" si="11"/>
        <v>0</v>
      </c>
      <c r="AJ36" s="16">
        <f t="shared" si="46"/>
        <v>0</v>
      </c>
      <c r="AK36" s="16">
        <f t="shared" si="47"/>
        <v>0</v>
      </c>
      <c r="AL36" s="65" t="str">
        <f t="shared" si="48"/>
        <v/>
      </c>
      <c r="AM36" s="4">
        <f t="shared" si="49"/>
        <v>46903</v>
      </c>
      <c r="AN36" s="8"/>
      <c r="AO36" s="16">
        <f t="shared" si="50"/>
        <v>0</v>
      </c>
      <c r="AP36" s="16">
        <f t="shared" si="12"/>
        <v>0</v>
      </c>
      <c r="AQ36" s="16">
        <f t="shared" si="51"/>
        <v>0</v>
      </c>
      <c r="AR36" s="16">
        <f t="shared" si="52"/>
        <v>0</v>
      </c>
      <c r="AS36" s="16">
        <f t="shared" si="53"/>
        <v>0</v>
      </c>
      <c r="AT36" s="16">
        <f t="shared" si="54"/>
        <v>8</v>
      </c>
      <c r="AU36" s="65" t="str">
        <f t="shared" si="55"/>
        <v/>
      </c>
      <c r="AV36" s="4"/>
      <c r="AW36" s="8"/>
      <c r="AX36" s="16">
        <f t="shared" si="57"/>
        <v>0</v>
      </c>
      <c r="AY36" s="16">
        <f t="shared" si="13"/>
        <v>0</v>
      </c>
      <c r="AZ36" s="16">
        <f t="shared" si="58"/>
        <v>0</v>
      </c>
      <c r="BA36" s="16">
        <f t="shared" si="14"/>
        <v>0</v>
      </c>
      <c r="BB36" s="16">
        <f t="shared" si="59"/>
        <v>0</v>
      </c>
      <c r="BC36" s="16">
        <f t="shared" si="60"/>
        <v>0</v>
      </c>
      <c r="BD36" s="65" t="str">
        <f t="shared" si="61"/>
        <v/>
      </c>
      <c r="BE36" s="4">
        <f t="shared" si="62"/>
        <v>46964</v>
      </c>
      <c r="BF36" s="8"/>
      <c r="BG36" s="16">
        <f t="shared" si="63"/>
        <v>0</v>
      </c>
      <c r="BH36" s="16">
        <f t="shared" si="15"/>
        <v>0</v>
      </c>
      <c r="BI36" s="16">
        <f t="shared" si="64"/>
        <v>0</v>
      </c>
      <c r="BJ36" s="16">
        <f t="shared" si="16"/>
        <v>0</v>
      </c>
      <c r="BK36" s="16">
        <f t="shared" si="65"/>
        <v>0</v>
      </c>
      <c r="BL36" s="16">
        <f t="shared" si="66"/>
        <v>0</v>
      </c>
      <c r="BM36" s="65">
        <f t="shared" si="67"/>
        <v>35</v>
      </c>
      <c r="BN36" s="4">
        <f t="shared" si="68"/>
        <v>46995</v>
      </c>
      <c r="BO36" s="8"/>
      <c r="BP36" s="16">
        <f t="shared" si="69"/>
        <v>0</v>
      </c>
      <c r="BQ36" s="16">
        <f t="shared" si="17"/>
        <v>0</v>
      </c>
      <c r="BR36" s="16">
        <f t="shared" si="70"/>
        <v>0</v>
      </c>
      <c r="BS36" s="16">
        <f t="shared" si="18"/>
        <v>0</v>
      </c>
      <c r="BT36" s="10">
        <f t="shared" si="71"/>
        <v>0</v>
      </c>
      <c r="BU36" s="16">
        <f t="shared" si="72"/>
        <v>8</v>
      </c>
      <c r="BV36" s="65" t="str">
        <f t="shared" si="73"/>
        <v/>
      </c>
      <c r="BW36" s="4"/>
      <c r="BX36" s="8"/>
      <c r="BY36" s="16">
        <f t="shared" si="75"/>
        <v>0</v>
      </c>
      <c r="BZ36" s="16">
        <f t="shared" si="19"/>
        <v>0</v>
      </c>
      <c r="CA36" s="16">
        <f t="shared" si="76"/>
        <v>0</v>
      </c>
      <c r="CB36" s="16">
        <f t="shared" si="20"/>
        <v>0</v>
      </c>
      <c r="CC36" s="16">
        <f t="shared" si="77"/>
        <v>0</v>
      </c>
      <c r="CD36" s="16">
        <f t="shared" si="78"/>
        <v>0</v>
      </c>
      <c r="CE36" s="65" t="str">
        <f t="shared" si="79"/>
        <v/>
      </c>
      <c r="CF36" s="4">
        <f t="shared" si="80"/>
        <v>47056</v>
      </c>
      <c r="CG36" s="8"/>
      <c r="CH36" s="16">
        <f t="shared" si="81"/>
        <v>0</v>
      </c>
      <c r="CI36" s="16">
        <f t="shared" si="21"/>
        <v>0</v>
      </c>
      <c r="CJ36" s="16">
        <f t="shared" si="82"/>
        <v>0</v>
      </c>
      <c r="CK36" s="16">
        <f t="shared" si="22"/>
        <v>0</v>
      </c>
      <c r="CL36" s="16">
        <f t="shared" si="83"/>
        <v>0</v>
      </c>
      <c r="CM36" s="16">
        <f t="shared" si="84"/>
        <v>7</v>
      </c>
      <c r="CN36" s="65" t="str">
        <f t="shared" si="85"/>
        <v/>
      </c>
      <c r="CO36" s="4"/>
      <c r="CP36" s="8"/>
      <c r="CQ36" s="16">
        <f t="shared" si="87"/>
        <v>0</v>
      </c>
      <c r="CR36" s="16">
        <f t="shared" si="23"/>
        <v>0</v>
      </c>
      <c r="CS36" s="16">
        <f t="shared" si="88"/>
        <v>0</v>
      </c>
      <c r="CT36" s="16">
        <f t="shared" si="24"/>
        <v>0</v>
      </c>
      <c r="CU36" s="16">
        <f t="shared" si="89"/>
        <v>0</v>
      </c>
      <c r="CV36" s="16">
        <f t="shared" si="25"/>
        <v>0</v>
      </c>
      <c r="CW36" s="65" t="str">
        <f t="shared" si="90"/>
        <v/>
      </c>
      <c r="CX36" s="4">
        <f t="shared" si="91"/>
        <v>47117</v>
      </c>
      <c r="CY36" s="8"/>
      <c r="CZ36" s="16">
        <f t="shared" si="92"/>
        <v>0</v>
      </c>
      <c r="DA36" s="16">
        <f t="shared" si="26"/>
        <v>0</v>
      </c>
      <c r="DB36" s="16">
        <f t="shared" si="93"/>
        <v>0</v>
      </c>
      <c r="DC36" s="16">
        <f t="shared" si="27"/>
        <v>0</v>
      </c>
      <c r="DD36" s="16">
        <f t="shared" si="94"/>
        <v>0</v>
      </c>
      <c r="DE36" s="16">
        <f t="shared" si="95"/>
        <v>0</v>
      </c>
      <c r="DF36" s="55"/>
    </row>
    <row r="37" spans="1:110" ht="21" customHeight="1" x14ac:dyDescent="0.2">
      <c r="A37" s="47" t="s">
        <v>15</v>
      </c>
      <c r="B37" s="65"/>
      <c r="C37" s="67">
        <f>I37/7</f>
        <v>0</v>
      </c>
      <c r="D37" s="47"/>
      <c r="E37" s="49">
        <f>SUM(E6:E36)</f>
        <v>0</v>
      </c>
      <c r="F37" s="49">
        <f>SUM(F6:F36)</f>
        <v>0</v>
      </c>
      <c r="G37" s="49">
        <f>SUM(G6:G36)</f>
        <v>0</v>
      </c>
      <c r="H37" s="49">
        <f>SUM(H6:H36)</f>
        <v>0</v>
      </c>
      <c r="I37" s="50">
        <f>I38+I39+I40</f>
        <v>0</v>
      </c>
      <c r="J37" s="47"/>
      <c r="K37" s="47"/>
      <c r="L37" s="48">
        <f>R37/7</f>
        <v>0</v>
      </c>
      <c r="M37" s="47"/>
      <c r="N37" s="49">
        <f>SUM(N6:N36)</f>
        <v>0</v>
      </c>
      <c r="O37" s="49">
        <f>SUM(O6:O36)</f>
        <v>0</v>
      </c>
      <c r="P37" s="49">
        <f>SUM(P6:P36)</f>
        <v>0</v>
      </c>
      <c r="Q37" s="49">
        <f>SUM(Q6:Q36)</f>
        <v>0</v>
      </c>
      <c r="R37" s="50">
        <f>R38+R39+R40</f>
        <v>0</v>
      </c>
      <c r="S37" s="47"/>
      <c r="T37" s="47"/>
      <c r="U37" s="48">
        <f>AA37/7</f>
        <v>0</v>
      </c>
      <c r="V37" s="47"/>
      <c r="W37" s="49">
        <f>SUM(W6:W36)</f>
        <v>0</v>
      </c>
      <c r="X37" s="49">
        <f>SUM(X6:X36)</f>
        <v>0</v>
      </c>
      <c r="Y37" s="49">
        <f>SUM(Y6:Y36)</f>
        <v>0</v>
      </c>
      <c r="Z37" s="49">
        <f>SUM(Z6:Z36)</f>
        <v>0</v>
      </c>
      <c r="AA37" s="50">
        <f>AA38+AA39+AA40</f>
        <v>0</v>
      </c>
      <c r="AB37" s="47"/>
      <c r="AC37" s="47"/>
      <c r="AD37" s="48">
        <f>AJ37/7</f>
        <v>0</v>
      </c>
      <c r="AE37" s="47"/>
      <c r="AF37" s="49">
        <f>SUM(AF6:AF36)</f>
        <v>0</v>
      </c>
      <c r="AG37" s="49">
        <f>SUM(AG6:AG36)</f>
        <v>0</v>
      </c>
      <c r="AH37" s="49">
        <f>SUM(AH6:AH36)</f>
        <v>0</v>
      </c>
      <c r="AI37" s="49">
        <f>SUM(AI6:AI36)</f>
        <v>0</v>
      </c>
      <c r="AJ37" s="50">
        <f>AJ38+AJ39+AJ40</f>
        <v>0</v>
      </c>
      <c r="AK37" s="47"/>
      <c r="AL37" s="47"/>
      <c r="AM37" s="48">
        <f>AS37/7</f>
        <v>0</v>
      </c>
      <c r="AN37" s="47"/>
      <c r="AO37" s="49">
        <f>SUM(AO6:AO36)</f>
        <v>0</v>
      </c>
      <c r="AP37" s="49">
        <f>SUM(AP6:AP36)</f>
        <v>0</v>
      </c>
      <c r="AQ37" s="49">
        <f>SUM(AQ6:AQ36)</f>
        <v>0</v>
      </c>
      <c r="AR37" s="49">
        <f>SUM(AR6:AR36)</f>
        <v>0</v>
      </c>
      <c r="AS37" s="50">
        <f>AS38+AS39+AS40</f>
        <v>0</v>
      </c>
      <c r="AT37" s="47"/>
      <c r="AU37" s="47"/>
      <c r="AV37" s="48">
        <f>BB37/7</f>
        <v>0</v>
      </c>
      <c r="AW37" s="47"/>
      <c r="AX37" s="49">
        <f>SUM(AX6:AX36)</f>
        <v>0</v>
      </c>
      <c r="AY37" s="49">
        <f>SUM(AY6:AY36)</f>
        <v>0</v>
      </c>
      <c r="AZ37" s="49">
        <f>SUM(AZ6:AZ36)</f>
        <v>0</v>
      </c>
      <c r="BA37" s="49">
        <f>SUM(BA6:BA36)</f>
        <v>0</v>
      </c>
      <c r="BB37" s="50">
        <f>BB38+BB39+BB40</f>
        <v>0</v>
      </c>
      <c r="BC37" s="47"/>
      <c r="BD37" s="47"/>
      <c r="BE37" s="48">
        <f>BK37/7</f>
        <v>0</v>
      </c>
      <c r="BF37" s="47"/>
      <c r="BG37" s="49">
        <f>SUM(BG6:BG36)</f>
        <v>0</v>
      </c>
      <c r="BH37" s="49">
        <f>SUM(BH6:BH36)</f>
        <v>0</v>
      </c>
      <c r="BI37" s="49">
        <f>SUM(BI6:BI36)</f>
        <v>0</v>
      </c>
      <c r="BJ37" s="49">
        <f>SUM(BJ6:BJ36)</f>
        <v>0</v>
      </c>
      <c r="BK37" s="50">
        <f>BK38+BK39+BK40</f>
        <v>0</v>
      </c>
      <c r="BL37" s="47"/>
      <c r="BM37" s="47"/>
      <c r="BN37" s="48">
        <f>BT37/7</f>
        <v>0</v>
      </c>
      <c r="BO37" s="47"/>
      <c r="BP37" s="49">
        <f>SUM(BP6:BP36)</f>
        <v>0</v>
      </c>
      <c r="BQ37" s="49">
        <f>SUM(BQ6:BQ36)</f>
        <v>0</v>
      </c>
      <c r="BR37" s="49">
        <f>SUM(BR6:BR36)</f>
        <v>0</v>
      </c>
      <c r="BS37" s="49">
        <f>SUM(BS6:BS36)</f>
        <v>0</v>
      </c>
      <c r="BT37" s="76">
        <f>BT38+BT39+BT40</f>
        <v>0</v>
      </c>
      <c r="BU37" s="47"/>
      <c r="BV37" s="47"/>
      <c r="BW37" s="48">
        <f>CC37/7</f>
        <v>0</v>
      </c>
      <c r="BX37" s="47"/>
      <c r="BY37" s="49">
        <f>SUM(BY6:BY36)</f>
        <v>0</v>
      </c>
      <c r="BZ37" s="49">
        <f>SUM(BZ6:BZ36)</f>
        <v>0</v>
      </c>
      <c r="CA37" s="49">
        <f>SUM(CA6:CA36)</f>
        <v>0</v>
      </c>
      <c r="CB37" s="49">
        <f>SUM(CB6:CB36)</f>
        <v>0</v>
      </c>
      <c r="CC37" s="50">
        <f>CC38+CC39+CC40</f>
        <v>0</v>
      </c>
      <c r="CD37" s="47"/>
      <c r="CE37" s="47"/>
      <c r="CF37" s="48">
        <f>CL37/7</f>
        <v>0</v>
      </c>
      <c r="CG37" s="47"/>
      <c r="CH37" s="49">
        <f>SUM(CH6:CH36)</f>
        <v>0</v>
      </c>
      <c r="CI37" s="49">
        <f>SUM(CI6:CI36)</f>
        <v>0</v>
      </c>
      <c r="CJ37" s="49">
        <f>SUM(CJ6:CJ36)</f>
        <v>0</v>
      </c>
      <c r="CK37" s="49">
        <f>SUM(CK6:CK36)</f>
        <v>0</v>
      </c>
      <c r="CL37" s="50">
        <f>CL38+CL39+CL40</f>
        <v>0</v>
      </c>
      <c r="CM37" s="47"/>
      <c r="CN37" s="47"/>
      <c r="CO37" s="48">
        <f>CU37/7</f>
        <v>0</v>
      </c>
      <c r="CP37" s="47"/>
      <c r="CQ37" s="49">
        <f>SUM(CQ6:CQ36)</f>
        <v>0</v>
      </c>
      <c r="CR37" s="49">
        <f>SUM(CR6:CR36)</f>
        <v>0</v>
      </c>
      <c r="CS37" s="49">
        <f>SUM(CS6:CS36)</f>
        <v>0</v>
      </c>
      <c r="CT37" s="49">
        <f>SUM(CT6:CT36)</f>
        <v>0</v>
      </c>
      <c r="CU37" s="50">
        <f>CU38+CU39+CU40</f>
        <v>0</v>
      </c>
      <c r="CV37" s="47"/>
      <c r="CW37" s="47"/>
      <c r="CX37" s="48">
        <f>DD37/7</f>
        <v>0</v>
      </c>
      <c r="CY37" s="47"/>
      <c r="CZ37" s="49">
        <f>SUM(CZ6:CZ36)</f>
        <v>0</v>
      </c>
      <c r="DA37" s="49">
        <f>SUM(DA6:DA36)</f>
        <v>0</v>
      </c>
      <c r="DB37" s="49">
        <f>SUM(DB6:DB36)</f>
        <v>0</v>
      </c>
      <c r="DC37" s="49">
        <f>SUM(DC6:DC36)</f>
        <v>0</v>
      </c>
      <c r="DD37" s="50">
        <f>DD38+DD39+DD40</f>
        <v>0</v>
      </c>
      <c r="DF37" s="55"/>
    </row>
    <row r="38" spans="1:110" ht="21" customHeight="1" x14ac:dyDescent="0.2">
      <c r="A38" s="38" t="s">
        <v>16</v>
      </c>
      <c r="B38" s="38"/>
      <c r="C38" s="51">
        <f>I38/7</f>
        <v>0</v>
      </c>
      <c r="D38" s="38"/>
      <c r="E38" s="44"/>
      <c r="F38" s="44"/>
      <c r="G38" s="44"/>
      <c r="H38" s="44"/>
      <c r="I38" s="52">
        <f>E37</f>
        <v>0</v>
      </c>
      <c r="J38" s="38"/>
      <c r="K38" s="38"/>
      <c r="L38" s="51">
        <f>R38/7</f>
        <v>0</v>
      </c>
      <c r="M38" s="38"/>
      <c r="N38" s="44"/>
      <c r="O38" s="44"/>
      <c r="P38" s="44"/>
      <c r="Q38" s="44"/>
      <c r="R38" s="52">
        <f>N37</f>
        <v>0</v>
      </c>
      <c r="S38" s="38"/>
      <c r="T38" s="38"/>
      <c r="U38" s="51">
        <f>AA38/7</f>
        <v>0</v>
      </c>
      <c r="V38" s="38"/>
      <c r="W38" s="44"/>
      <c r="X38" s="44"/>
      <c r="Y38" s="44"/>
      <c r="Z38" s="44"/>
      <c r="AA38" s="52">
        <f>W37</f>
        <v>0</v>
      </c>
      <c r="AB38" s="38"/>
      <c r="AC38" s="38"/>
      <c r="AD38" s="51">
        <f>AJ38/7</f>
        <v>0</v>
      </c>
      <c r="AE38" s="38"/>
      <c r="AF38" s="44"/>
      <c r="AG38" s="44"/>
      <c r="AH38" s="44"/>
      <c r="AI38" s="44"/>
      <c r="AJ38" s="52">
        <f>AF37</f>
        <v>0</v>
      </c>
      <c r="AK38" s="38"/>
      <c r="AL38" s="38"/>
      <c r="AM38" s="51">
        <f>AS38/7</f>
        <v>0</v>
      </c>
      <c r="AN38" s="38"/>
      <c r="AO38" s="44"/>
      <c r="AP38" s="44"/>
      <c r="AQ38" s="44"/>
      <c r="AR38" s="44"/>
      <c r="AS38" s="52">
        <f>AO37</f>
        <v>0</v>
      </c>
      <c r="AT38" s="38"/>
      <c r="AU38" s="38"/>
      <c r="AV38" s="51">
        <f>BB38/7</f>
        <v>0</v>
      </c>
      <c r="AW38" s="38"/>
      <c r="AX38" s="44"/>
      <c r="AY38" s="44"/>
      <c r="AZ38" s="44"/>
      <c r="BA38" s="44"/>
      <c r="BB38" s="52">
        <f>AX37</f>
        <v>0</v>
      </c>
      <c r="BC38" s="38"/>
      <c r="BD38" s="38"/>
      <c r="BE38" s="51">
        <f>BK38/7</f>
        <v>0</v>
      </c>
      <c r="BF38" s="38"/>
      <c r="BG38" s="44"/>
      <c r="BH38" s="44"/>
      <c r="BI38" s="44"/>
      <c r="BJ38" s="44"/>
      <c r="BK38" s="52">
        <f>BG37</f>
        <v>0</v>
      </c>
      <c r="BL38" s="38"/>
      <c r="BM38" s="38"/>
      <c r="BN38" s="51">
        <f>BT38/7</f>
        <v>0</v>
      </c>
      <c r="BO38" s="38"/>
      <c r="BP38" s="44"/>
      <c r="BQ38" s="44"/>
      <c r="BR38" s="44"/>
      <c r="BS38" s="44"/>
      <c r="BT38" s="77">
        <f>BP37</f>
        <v>0</v>
      </c>
      <c r="BU38" s="51"/>
      <c r="BV38" s="51"/>
      <c r="BW38" s="51">
        <f>CC38/7</f>
        <v>0</v>
      </c>
      <c r="BX38" s="38"/>
      <c r="BY38" s="44"/>
      <c r="BZ38" s="44"/>
      <c r="CA38" s="44"/>
      <c r="CB38" s="44"/>
      <c r="CC38" s="52">
        <f>BY37</f>
        <v>0</v>
      </c>
      <c r="CD38" s="38"/>
      <c r="CE38" s="38"/>
      <c r="CF38" s="51">
        <f>CL38/7</f>
        <v>0</v>
      </c>
      <c r="CG38" s="38"/>
      <c r="CH38" s="44"/>
      <c r="CI38" s="44"/>
      <c r="CJ38" s="44"/>
      <c r="CK38" s="44"/>
      <c r="CL38" s="52">
        <f>CH37</f>
        <v>0</v>
      </c>
      <c r="CM38" s="38"/>
      <c r="CN38" s="38"/>
      <c r="CO38" s="51">
        <f>CU38/7</f>
        <v>0</v>
      </c>
      <c r="CP38" s="38"/>
      <c r="CQ38" s="44"/>
      <c r="CR38" s="44"/>
      <c r="CS38" s="44"/>
      <c r="CT38" s="44"/>
      <c r="CU38" s="52">
        <f>CQ37</f>
        <v>0</v>
      </c>
      <c r="CV38" s="38"/>
      <c r="CW38" s="38"/>
      <c r="CX38" s="51">
        <f>DD38/7</f>
        <v>0</v>
      </c>
      <c r="CY38" s="38"/>
      <c r="CZ38" s="44"/>
      <c r="DA38" s="44"/>
      <c r="DB38" s="44"/>
      <c r="DC38" s="44"/>
      <c r="DD38" s="52">
        <f>CZ37</f>
        <v>0</v>
      </c>
      <c r="DF38" s="55"/>
    </row>
    <row r="39" spans="1:110" ht="21" customHeight="1" x14ac:dyDescent="0.2">
      <c r="A39" s="39" t="s">
        <v>17</v>
      </c>
      <c r="B39" s="39"/>
      <c r="C39" s="53">
        <f>I39/7</f>
        <v>0</v>
      </c>
      <c r="D39" s="39"/>
      <c r="E39" s="39"/>
      <c r="F39" s="39"/>
      <c r="G39" s="39"/>
      <c r="H39" s="39"/>
      <c r="I39" s="54">
        <f>F37</f>
        <v>0</v>
      </c>
      <c r="J39" s="39"/>
      <c r="K39" s="39"/>
      <c r="L39" s="53">
        <f>R39/7</f>
        <v>0</v>
      </c>
      <c r="M39" s="39"/>
      <c r="N39" s="39"/>
      <c r="O39" s="39"/>
      <c r="P39" s="39"/>
      <c r="Q39" s="39"/>
      <c r="R39" s="54">
        <f>O37</f>
        <v>0</v>
      </c>
      <c r="S39" s="39"/>
      <c r="T39" s="39"/>
      <c r="U39" s="53">
        <f>AA39/7</f>
        <v>0</v>
      </c>
      <c r="V39" s="39"/>
      <c r="W39" s="39"/>
      <c r="X39" s="39"/>
      <c r="Y39" s="39"/>
      <c r="Z39" s="39"/>
      <c r="AA39" s="54">
        <f>X37</f>
        <v>0</v>
      </c>
      <c r="AB39" s="39"/>
      <c r="AC39" s="39"/>
      <c r="AD39" s="53">
        <f>AJ39/7</f>
        <v>0</v>
      </c>
      <c r="AE39" s="39"/>
      <c r="AF39" s="39"/>
      <c r="AG39" s="39"/>
      <c r="AH39" s="39"/>
      <c r="AI39" s="39"/>
      <c r="AJ39" s="54">
        <f>AG37</f>
        <v>0</v>
      </c>
      <c r="AK39" s="39"/>
      <c r="AL39" s="39"/>
      <c r="AM39" s="53">
        <f>AS39/7</f>
        <v>0</v>
      </c>
      <c r="AN39" s="39"/>
      <c r="AO39" s="39"/>
      <c r="AP39" s="39"/>
      <c r="AQ39" s="39"/>
      <c r="AR39" s="39"/>
      <c r="AS39" s="54">
        <f>AP37</f>
        <v>0</v>
      </c>
      <c r="AT39" s="39"/>
      <c r="AU39" s="39"/>
      <c r="AV39" s="53">
        <f>BB39/7</f>
        <v>0</v>
      </c>
      <c r="AW39" s="39"/>
      <c r="AX39" s="39"/>
      <c r="AY39" s="39"/>
      <c r="AZ39" s="39"/>
      <c r="BA39" s="39"/>
      <c r="BB39" s="54">
        <f>AY37</f>
        <v>0</v>
      </c>
      <c r="BC39" s="39"/>
      <c r="BD39" s="39"/>
      <c r="BE39" s="53">
        <f>BK39/7</f>
        <v>0</v>
      </c>
      <c r="BF39" s="39"/>
      <c r="BG39" s="39"/>
      <c r="BH39" s="39"/>
      <c r="BI39" s="39"/>
      <c r="BJ39" s="39"/>
      <c r="BK39" s="54">
        <f>BH37</f>
        <v>0</v>
      </c>
      <c r="BL39" s="39"/>
      <c r="BM39" s="39"/>
      <c r="BN39" s="53">
        <f>BT39/7</f>
        <v>0</v>
      </c>
      <c r="BO39" s="39"/>
      <c r="BP39" s="39"/>
      <c r="BQ39" s="39"/>
      <c r="BR39" s="39"/>
      <c r="BS39" s="39"/>
      <c r="BT39" s="78">
        <f>BQ37</f>
        <v>0</v>
      </c>
      <c r="BU39" s="39"/>
      <c r="BV39" s="39"/>
      <c r="BW39" s="53">
        <f>CC39/7</f>
        <v>0</v>
      </c>
      <c r="BX39" s="39"/>
      <c r="BY39" s="39"/>
      <c r="BZ39" s="39"/>
      <c r="CA39" s="39"/>
      <c r="CB39" s="39"/>
      <c r="CC39" s="54">
        <f>BZ37</f>
        <v>0</v>
      </c>
      <c r="CD39" s="39"/>
      <c r="CE39" s="39"/>
      <c r="CF39" s="53">
        <f>CL39/7</f>
        <v>0</v>
      </c>
      <c r="CG39" s="39"/>
      <c r="CH39" s="39"/>
      <c r="CI39" s="39"/>
      <c r="CJ39" s="39"/>
      <c r="CK39" s="39"/>
      <c r="CL39" s="54">
        <f>CI37</f>
        <v>0</v>
      </c>
      <c r="CM39" s="39"/>
      <c r="CN39" s="39"/>
      <c r="CO39" s="53">
        <f>CU39/7</f>
        <v>0</v>
      </c>
      <c r="CP39" s="39"/>
      <c r="CQ39" s="39"/>
      <c r="CR39" s="39"/>
      <c r="CS39" s="39"/>
      <c r="CT39" s="39"/>
      <c r="CU39" s="54">
        <f>CR37</f>
        <v>0</v>
      </c>
      <c r="CV39" s="39"/>
      <c r="CW39" s="39"/>
      <c r="CX39" s="53">
        <f>DD39/7</f>
        <v>0</v>
      </c>
      <c r="CY39" s="39"/>
      <c r="CZ39" s="39"/>
      <c r="DA39" s="39"/>
      <c r="DB39" s="39"/>
      <c r="DC39" s="39"/>
      <c r="DD39" s="54">
        <f>DA37</f>
        <v>0</v>
      </c>
      <c r="DF39" s="55"/>
    </row>
    <row r="40" spans="1:110" ht="21" customHeight="1" x14ac:dyDescent="0.2">
      <c r="A40" s="20" t="s">
        <v>47</v>
      </c>
      <c r="B40" s="20"/>
      <c r="C40" s="3">
        <f>I40/7</f>
        <v>0</v>
      </c>
      <c r="D40" s="16"/>
      <c r="E40" s="16"/>
      <c r="F40" s="16"/>
      <c r="G40" s="16"/>
      <c r="H40" s="16"/>
      <c r="I40" s="18">
        <f>G37</f>
        <v>0</v>
      </c>
      <c r="J40" s="16"/>
      <c r="K40" s="16"/>
      <c r="L40" s="3">
        <f>R40/7</f>
        <v>0</v>
      </c>
      <c r="M40" s="16"/>
      <c r="N40" s="16"/>
      <c r="O40" s="16"/>
      <c r="P40" s="16"/>
      <c r="Q40" s="16"/>
      <c r="R40" s="18">
        <f>P37</f>
        <v>0</v>
      </c>
      <c r="S40" s="16"/>
      <c r="T40" s="16"/>
      <c r="U40" s="3">
        <f>AA40/7</f>
        <v>0</v>
      </c>
      <c r="V40" s="16"/>
      <c r="W40" s="16"/>
      <c r="X40" s="16"/>
      <c r="Y40" s="16"/>
      <c r="Z40" s="16"/>
      <c r="AA40" s="18">
        <f>Y37</f>
        <v>0</v>
      </c>
      <c r="AB40" s="16">
        <f>Y37</f>
        <v>0</v>
      </c>
      <c r="AC40" s="16"/>
      <c r="AD40" s="3">
        <f>AJ40/7</f>
        <v>0</v>
      </c>
      <c r="AE40" s="16"/>
      <c r="AF40" s="16"/>
      <c r="AG40" s="16"/>
      <c r="AH40" s="16"/>
      <c r="AI40" s="16"/>
      <c r="AJ40" s="18">
        <f>AH37</f>
        <v>0</v>
      </c>
      <c r="AK40" s="16"/>
      <c r="AL40" s="16"/>
      <c r="AM40" s="3">
        <f>AS40/7</f>
        <v>0</v>
      </c>
      <c r="AN40" s="16"/>
      <c r="AO40" s="16"/>
      <c r="AP40" s="16"/>
      <c r="AQ40" s="16"/>
      <c r="AR40" s="16"/>
      <c r="AS40" s="18">
        <f>AQ37</f>
        <v>0</v>
      </c>
      <c r="AT40" s="16"/>
      <c r="AU40" s="16"/>
      <c r="AV40" s="3">
        <f>BB40/7</f>
        <v>0</v>
      </c>
      <c r="AW40" s="16"/>
      <c r="AX40" s="16"/>
      <c r="AY40" s="16"/>
      <c r="AZ40" s="16"/>
      <c r="BA40" s="16"/>
      <c r="BB40" s="18">
        <f>+AZ37</f>
        <v>0</v>
      </c>
      <c r="BC40" s="16"/>
      <c r="BD40" s="16"/>
      <c r="BE40" s="3">
        <f>BK40/7</f>
        <v>0</v>
      </c>
      <c r="BF40" s="16"/>
      <c r="BG40" s="16"/>
      <c r="BH40" s="16"/>
      <c r="BI40" s="16"/>
      <c r="BJ40" s="16"/>
      <c r="BK40" s="18">
        <f>BI37</f>
        <v>0</v>
      </c>
      <c r="BL40" s="16"/>
      <c r="BM40" s="16"/>
      <c r="BN40" s="3">
        <f>BT40/7</f>
        <v>0</v>
      </c>
      <c r="BO40" s="16"/>
      <c r="BP40" s="16"/>
      <c r="BQ40" s="16"/>
      <c r="BR40" s="16"/>
      <c r="BS40" s="16"/>
      <c r="BT40" s="79">
        <f>BR37</f>
        <v>0</v>
      </c>
      <c r="BU40" s="16">
        <f>BR37</f>
        <v>0</v>
      </c>
      <c r="BV40" s="16"/>
      <c r="BW40" s="3">
        <f>CC40/7</f>
        <v>0</v>
      </c>
      <c r="BX40" s="16"/>
      <c r="BY40" s="16"/>
      <c r="BZ40" s="16"/>
      <c r="CA40" s="16"/>
      <c r="CB40" s="16"/>
      <c r="CC40" s="18">
        <f>CA37</f>
        <v>0</v>
      </c>
      <c r="CD40" s="16">
        <f>CA37</f>
        <v>0</v>
      </c>
      <c r="CE40" s="16"/>
      <c r="CF40" s="3">
        <f>CL40/7</f>
        <v>0</v>
      </c>
      <c r="CG40" s="16"/>
      <c r="CH40" s="16"/>
      <c r="CI40" s="16"/>
      <c r="CJ40" s="16"/>
      <c r="CK40" s="16"/>
      <c r="CL40" s="18">
        <f>CJ37</f>
        <v>0</v>
      </c>
      <c r="CM40" s="16"/>
      <c r="CN40" s="16"/>
      <c r="CO40" s="3">
        <f>CU40/7</f>
        <v>0</v>
      </c>
      <c r="CP40" s="16"/>
      <c r="CQ40" s="16"/>
      <c r="CR40" s="16"/>
      <c r="CS40" s="16"/>
      <c r="CT40" s="16"/>
      <c r="CU40" s="18">
        <f>CS37</f>
        <v>0</v>
      </c>
      <c r="CV40" s="16"/>
      <c r="CW40" s="16"/>
      <c r="CX40" s="3">
        <f>DD40/7</f>
        <v>0</v>
      </c>
      <c r="CY40" s="16"/>
      <c r="CZ40" s="16"/>
      <c r="DA40" s="16"/>
      <c r="DB40" s="16"/>
      <c r="DC40" s="16"/>
      <c r="DD40" s="18">
        <f>DB37</f>
        <v>0</v>
      </c>
      <c r="DF40" s="55"/>
    </row>
    <row r="41" spans="1:110" ht="6" customHeight="1" x14ac:dyDescent="0.2">
      <c r="A41" s="55"/>
      <c r="B41" s="55"/>
      <c r="C41" s="56"/>
      <c r="D41" s="55"/>
      <c r="E41" s="55"/>
      <c r="F41" s="55"/>
      <c r="G41" s="55"/>
      <c r="H41" s="55"/>
      <c r="I41" s="55"/>
      <c r="J41" s="55"/>
      <c r="K41" s="55"/>
      <c r="L41" s="56"/>
      <c r="M41" s="55"/>
      <c r="N41" s="55"/>
      <c r="O41" s="55"/>
      <c r="P41" s="55"/>
      <c r="Q41" s="55"/>
      <c r="R41" s="55"/>
      <c r="S41" s="55"/>
      <c r="T41" s="55"/>
      <c r="U41" s="56"/>
      <c r="V41" s="55"/>
      <c r="W41" s="55"/>
      <c r="X41" s="55"/>
      <c r="Y41" s="55"/>
      <c r="Z41" s="55"/>
      <c r="AA41" s="55"/>
      <c r="AB41" s="55"/>
      <c r="AC41" s="55"/>
      <c r="AD41" s="56"/>
      <c r="AE41" s="55"/>
      <c r="AF41" s="55"/>
      <c r="AG41" s="55"/>
      <c r="AH41" s="55"/>
      <c r="AI41" s="55"/>
      <c r="AJ41" s="55"/>
      <c r="AK41" s="55"/>
      <c r="AL41" s="55"/>
      <c r="AM41" s="56"/>
      <c r="AN41" s="55"/>
      <c r="AS41" s="55"/>
      <c r="AT41" s="55"/>
      <c r="AU41" s="55"/>
      <c r="AV41" s="56"/>
      <c r="AW41" s="55"/>
      <c r="BB41" s="55"/>
      <c r="BC41" s="55"/>
      <c r="BD41" s="55"/>
      <c r="BE41" s="56"/>
      <c r="BF41" s="55"/>
      <c r="BG41" s="55"/>
      <c r="BH41" s="55"/>
      <c r="BI41" s="55"/>
      <c r="BJ41" s="55"/>
      <c r="BK41" s="55"/>
      <c r="BL41" s="55"/>
      <c r="BM41" s="55"/>
      <c r="BN41" s="56"/>
      <c r="BO41" s="55"/>
      <c r="BP41" s="55"/>
      <c r="BQ41" s="55"/>
      <c r="BR41" s="55"/>
      <c r="BS41" s="55"/>
      <c r="BT41" s="80"/>
      <c r="BU41" s="55"/>
      <c r="BV41" s="55"/>
      <c r="BW41" s="56"/>
      <c r="BX41" s="55"/>
      <c r="BY41" s="55"/>
      <c r="BZ41" s="55"/>
      <c r="CA41" s="55"/>
      <c r="CB41" s="55"/>
      <c r="CC41" s="55"/>
      <c r="CD41" s="55"/>
      <c r="CE41" s="55"/>
      <c r="CF41" s="56"/>
      <c r="CG41" s="55"/>
      <c r="CH41" s="55"/>
      <c r="CI41" s="55"/>
      <c r="CJ41" s="55"/>
      <c r="CK41" s="55"/>
      <c r="CL41" s="55"/>
      <c r="CM41" s="55"/>
      <c r="CN41" s="55"/>
      <c r="CO41" s="56"/>
      <c r="CP41" s="55"/>
      <c r="CQ41" s="55"/>
      <c r="CR41" s="55"/>
      <c r="CS41" s="55"/>
      <c r="CT41" s="55"/>
      <c r="CU41" s="55"/>
      <c r="CV41" s="55"/>
      <c r="CW41" s="55"/>
      <c r="CX41" s="56"/>
      <c r="CY41" s="55"/>
      <c r="CZ41" s="55"/>
      <c r="DA41" s="55"/>
      <c r="DB41" s="55"/>
      <c r="DC41" s="55"/>
      <c r="DD41" s="55"/>
      <c r="DF41" s="55"/>
    </row>
    <row r="42" spans="1:110" ht="15" customHeight="1" x14ac:dyDescent="0.2">
      <c r="A42" s="55"/>
      <c r="B42" s="55"/>
      <c r="C42" s="56"/>
      <c r="D42" s="55"/>
      <c r="E42" s="55"/>
      <c r="F42" s="55"/>
      <c r="G42" s="55"/>
      <c r="H42" s="55"/>
      <c r="I42" s="55"/>
      <c r="J42" s="55"/>
      <c r="K42" s="55"/>
      <c r="L42" s="56"/>
      <c r="M42" s="145" t="s">
        <v>37</v>
      </c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7"/>
      <c r="AE42" s="55"/>
      <c r="AF42" s="55"/>
      <c r="AG42" s="55"/>
      <c r="AH42" s="55"/>
      <c r="AI42" s="55"/>
      <c r="AJ42" s="55"/>
      <c r="AK42" s="55"/>
      <c r="AL42" s="55"/>
      <c r="AM42" s="56"/>
      <c r="AN42" s="55"/>
      <c r="AO42" s="55"/>
      <c r="AP42" s="55"/>
      <c r="AQ42" s="55"/>
      <c r="AR42" s="55"/>
      <c r="AS42" s="55"/>
      <c r="AT42" s="55"/>
      <c r="AU42" s="55"/>
      <c r="AV42" s="56"/>
      <c r="AW42" s="55"/>
      <c r="BB42" s="145" t="s">
        <v>17</v>
      </c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7"/>
      <c r="BO42" s="55"/>
      <c r="BP42" s="55"/>
      <c r="BQ42" s="55"/>
      <c r="BR42" s="55"/>
      <c r="BS42" s="55"/>
      <c r="BT42" s="80"/>
      <c r="BU42" s="55"/>
      <c r="BV42" s="55"/>
      <c r="BW42" s="56"/>
      <c r="BX42" s="55"/>
      <c r="BY42" s="55"/>
      <c r="BZ42" s="55"/>
      <c r="CA42" s="55"/>
      <c r="CB42" s="55"/>
      <c r="CC42" s="55"/>
      <c r="CD42" s="55"/>
      <c r="CE42" s="55"/>
      <c r="CF42" s="56"/>
      <c r="CG42" s="55"/>
      <c r="CH42" s="55"/>
      <c r="CI42" s="55"/>
      <c r="CJ42" s="55"/>
      <c r="CK42" s="55"/>
      <c r="CL42" s="55"/>
      <c r="CM42" s="55"/>
      <c r="CN42" s="55"/>
      <c r="CO42" s="56"/>
      <c r="CP42" s="55"/>
      <c r="CQ42" s="55"/>
      <c r="CR42" s="55"/>
      <c r="CS42" s="55"/>
      <c r="CT42" s="55"/>
      <c r="CU42" s="55"/>
      <c r="CV42" s="55"/>
      <c r="CW42" s="55"/>
      <c r="CX42" s="56"/>
      <c r="CY42" s="55"/>
      <c r="CZ42" s="55"/>
      <c r="DA42" s="55"/>
      <c r="DB42" s="55"/>
      <c r="DC42" s="55"/>
      <c r="DD42" s="55"/>
      <c r="DF42" s="55"/>
    </row>
    <row r="43" spans="1:110" ht="21" customHeight="1" x14ac:dyDescent="0.2">
      <c r="A43" s="139" t="s">
        <v>18</v>
      </c>
      <c r="B43" s="151" t="s">
        <v>19</v>
      </c>
      <c r="C43" s="153"/>
      <c r="D43" s="57">
        <v>7</v>
      </c>
      <c r="E43" s="55"/>
      <c r="F43" s="55"/>
      <c r="G43" s="55"/>
      <c r="H43" s="55"/>
      <c r="I43" s="55"/>
      <c r="J43" s="55"/>
      <c r="K43" s="55"/>
      <c r="L43" s="55"/>
      <c r="M43" s="151"/>
      <c r="N43" s="152"/>
      <c r="O43" s="152"/>
      <c r="P43" s="152"/>
      <c r="Q43" s="152"/>
      <c r="R43" s="152"/>
      <c r="S43" s="152"/>
      <c r="T43" s="152"/>
      <c r="U43" s="152"/>
      <c r="V43" s="153"/>
      <c r="W43" s="47"/>
      <c r="X43" s="47"/>
      <c r="Y43" s="47"/>
      <c r="Z43" s="47"/>
      <c r="AA43" s="164" t="s">
        <v>48</v>
      </c>
      <c r="AB43" s="165"/>
      <c r="AC43" s="166"/>
      <c r="AD43" s="48" t="s">
        <v>49</v>
      </c>
      <c r="AE43" s="55"/>
      <c r="AF43" s="55"/>
      <c r="AG43" s="55"/>
      <c r="AH43" s="55"/>
      <c r="AI43" s="55"/>
      <c r="AJ43" s="205"/>
      <c r="AK43" s="205"/>
      <c r="AL43" s="205"/>
      <c r="AM43" s="205"/>
      <c r="AN43" s="205"/>
      <c r="AO43" s="55"/>
      <c r="AP43" s="55"/>
      <c r="AQ43" s="55"/>
      <c r="AR43" s="55"/>
      <c r="AS43" s="70">
        <f>'2021'!BD40</f>
        <v>0</v>
      </c>
      <c r="AT43" s="55"/>
      <c r="AU43" s="55"/>
      <c r="AV43" s="71">
        <f>'2021'!BF40</f>
        <v>0</v>
      </c>
      <c r="AW43" s="55"/>
      <c r="BB43" s="138"/>
      <c r="BC43" s="138"/>
      <c r="BD43" s="138"/>
      <c r="BE43" s="138"/>
      <c r="BF43" s="138"/>
      <c r="BG43" s="47"/>
      <c r="BH43" s="47"/>
      <c r="BI43" s="48"/>
      <c r="BJ43" s="48"/>
      <c r="BK43" s="164" t="s">
        <v>48</v>
      </c>
      <c r="BL43" s="165"/>
      <c r="BM43" s="166"/>
      <c r="BN43" s="48" t="s">
        <v>49</v>
      </c>
      <c r="BO43" s="55"/>
      <c r="BP43" s="55"/>
      <c r="BQ43" s="55"/>
      <c r="BR43" s="55"/>
      <c r="BS43" s="55"/>
      <c r="BT43" s="80"/>
      <c r="BU43" s="55"/>
      <c r="BV43" s="55"/>
      <c r="BW43" s="55"/>
      <c r="BX43" s="145" t="s">
        <v>22</v>
      </c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7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F43" s="55"/>
    </row>
    <row r="44" spans="1:110" ht="21" customHeight="1" x14ac:dyDescent="0.2">
      <c r="A44" s="139"/>
      <c r="B44" s="151" t="s">
        <v>23</v>
      </c>
      <c r="C44" s="153"/>
      <c r="D44" s="57">
        <v>8</v>
      </c>
      <c r="E44" s="55"/>
      <c r="F44" s="55"/>
      <c r="G44" s="55"/>
      <c r="H44" s="55"/>
      <c r="I44" s="55"/>
      <c r="J44" s="55"/>
      <c r="K44" s="55"/>
      <c r="L44" s="55"/>
      <c r="M44" s="121" t="s">
        <v>16</v>
      </c>
      <c r="N44" s="122"/>
      <c r="O44" s="122"/>
      <c r="P44" s="122"/>
      <c r="Q44" s="122"/>
      <c r="R44" s="122"/>
      <c r="S44" s="122"/>
      <c r="T44" s="122"/>
      <c r="U44" s="122"/>
      <c r="V44" s="123"/>
      <c r="W44" s="12"/>
      <c r="X44" s="12"/>
      <c r="Y44" s="12"/>
      <c r="Z44" s="12"/>
      <c r="AA44" s="196">
        <f>I38+R38+AA38+AJ38+AS38+BB38+BK38+BT38+CC38+CL38+CU38+DD38</f>
        <v>0</v>
      </c>
      <c r="AB44" s="197"/>
      <c r="AC44" s="198"/>
      <c r="AD44" s="6">
        <f>C38+L38+U38+AD38+AM38+AV38+BE38+BN38+BW38+CF38+CO38+CX38</f>
        <v>0</v>
      </c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6"/>
      <c r="AR44" s="56"/>
      <c r="AS44" s="70">
        <f>'2021'!BD41</f>
        <v>0</v>
      </c>
      <c r="AT44" s="55"/>
      <c r="AU44" s="55"/>
      <c r="AV44" s="71">
        <f>'2021'!BF41</f>
        <v>0</v>
      </c>
      <c r="AW44" s="55"/>
      <c r="BB44" s="199" t="s">
        <v>16</v>
      </c>
      <c r="BC44" s="200"/>
      <c r="BD44" s="200"/>
      <c r="BE44" s="200"/>
      <c r="BF44" s="201"/>
      <c r="BG44" s="12"/>
      <c r="BH44" s="12"/>
      <c r="BI44" s="6"/>
      <c r="BJ44" s="6"/>
      <c r="BK44" s="196">
        <f>AA44+'2027'!AJ47</f>
        <v>0</v>
      </c>
      <c r="BL44" s="197"/>
      <c r="BM44" s="198"/>
      <c r="BN44" s="6">
        <f>AD44+'2027'!AM47</f>
        <v>0</v>
      </c>
      <c r="BO44" s="55"/>
      <c r="BP44" s="55"/>
      <c r="BQ44" s="55"/>
      <c r="BR44" s="55"/>
      <c r="BS44" s="55"/>
      <c r="BT44" s="80"/>
      <c r="BU44" s="55"/>
      <c r="BV44" s="55"/>
      <c r="BW44" s="55"/>
      <c r="BX44" s="12" t="s">
        <v>50</v>
      </c>
      <c r="BY44" s="12"/>
      <c r="BZ44" s="12"/>
      <c r="CA44" s="12"/>
      <c r="CB44" s="12"/>
      <c r="CC44" s="121" t="s">
        <v>51</v>
      </c>
      <c r="CD44" s="122"/>
      <c r="CE44" s="122"/>
      <c r="CF44" s="122"/>
      <c r="CG44" s="122"/>
      <c r="CH44" s="122"/>
      <c r="CI44" s="122"/>
      <c r="CJ44" s="122"/>
      <c r="CK44" s="122"/>
      <c r="CL44" s="123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F44" s="55"/>
    </row>
    <row r="45" spans="1:110" ht="21" customHeight="1" x14ac:dyDescent="0.2">
      <c r="A45" s="139"/>
      <c r="B45" s="151" t="s">
        <v>26</v>
      </c>
      <c r="C45" s="153"/>
      <c r="D45" s="57">
        <v>8</v>
      </c>
      <c r="E45" s="55"/>
      <c r="F45" s="55"/>
      <c r="G45" s="55"/>
      <c r="H45" s="55"/>
      <c r="I45" s="55"/>
      <c r="J45" s="55"/>
      <c r="K45" s="55"/>
      <c r="L45" s="55"/>
      <c r="M45" s="148" t="s">
        <v>17</v>
      </c>
      <c r="N45" s="149"/>
      <c r="O45" s="149"/>
      <c r="P45" s="149"/>
      <c r="Q45" s="149"/>
      <c r="R45" s="149"/>
      <c r="S45" s="149"/>
      <c r="T45" s="149"/>
      <c r="U45" s="149"/>
      <c r="V45" s="150"/>
      <c r="W45" s="13"/>
      <c r="X45" s="13"/>
      <c r="Y45" s="13"/>
      <c r="Z45" s="13"/>
      <c r="AA45" s="202">
        <f>I39+R39+AA39+AJ39+AS39+BB39+BK39+BT39+CC39+CL39+CU39+DD39</f>
        <v>0</v>
      </c>
      <c r="AB45" s="203"/>
      <c r="AC45" s="204"/>
      <c r="AD45" s="9">
        <f>C39+L39+U39+AD39+AM39+AV39+BE39+BN39+BW39+CF39+CO39+CX39</f>
        <v>0</v>
      </c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6"/>
      <c r="AR45" s="56"/>
      <c r="AS45" s="70">
        <f>'2021'!BD42</f>
        <v>0</v>
      </c>
      <c r="AT45" s="55"/>
      <c r="AU45" s="55"/>
      <c r="AV45" s="71">
        <f>'2021'!BF42</f>
        <v>0</v>
      </c>
      <c r="AW45" s="55"/>
      <c r="BB45" s="148" t="s">
        <v>17</v>
      </c>
      <c r="BC45" s="149"/>
      <c r="BD45" s="149"/>
      <c r="BE45" s="149"/>
      <c r="BF45" s="150"/>
      <c r="BG45" s="13"/>
      <c r="BH45" s="13"/>
      <c r="BI45" s="9"/>
      <c r="BJ45" s="9"/>
      <c r="BK45" s="202">
        <f>AA45+'2027'!AJ48</f>
        <v>0</v>
      </c>
      <c r="BL45" s="203"/>
      <c r="BM45" s="204"/>
      <c r="BN45" s="9">
        <f>AD45+'2027'!AM48</f>
        <v>0</v>
      </c>
      <c r="BO45" s="55"/>
      <c r="BP45" s="55"/>
      <c r="BQ45" s="55"/>
      <c r="BR45" s="55"/>
      <c r="BS45" s="55"/>
      <c r="BT45" s="80"/>
      <c r="BU45" s="55"/>
      <c r="BV45" s="55"/>
      <c r="BW45" s="55"/>
      <c r="BX45" s="13" t="s">
        <v>27</v>
      </c>
      <c r="BY45" s="13"/>
      <c r="BZ45" s="13"/>
      <c r="CA45" s="13"/>
      <c r="CB45" s="13"/>
      <c r="CC45" s="125" t="s">
        <v>28</v>
      </c>
      <c r="CD45" s="126"/>
      <c r="CE45" s="126"/>
      <c r="CF45" s="126"/>
      <c r="CG45" s="126"/>
      <c r="CH45" s="126"/>
      <c r="CI45" s="126"/>
      <c r="CJ45" s="126"/>
      <c r="CK45" s="126"/>
      <c r="CL45" s="127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F45" s="55"/>
    </row>
    <row r="46" spans="1:110" ht="21" customHeight="1" x14ac:dyDescent="0.2">
      <c r="A46" s="139"/>
      <c r="B46" s="151" t="s">
        <v>29</v>
      </c>
      <c r="C46" s="153"/>
      <c r="D46" s="57">
        <v>8</v>
      </c>
      <c r="E46" s="55"/>
      <c r="F46" s="55"/>
      <c r="G46" s="55"/>
      <c r="H46" s="55"/>
      <c r="I46" s="55"/>
      <c r="J46" s="55"/>
      <c r="K46" s="55"/>
      <c r="L46" s="55"/>
      <c r="M46" s="129" t="s">
        <v>47</v>
      </c>
      <c r="N46" s="130"/>
      <c r="O46" s="130"/>
      <c r="P46" s="130"/>
      <c r="Q46" s="130"/>
      <c r="R46" s="130"/>
      <c r="S46" s="130"/>
      <c r="T46" s="130"/>
      <c r="U46" s="130"/>
      <c r="V46" s="131"/>
      <c r="W46" s="10"/>
      <c r="X46" s="10"/>
      <c r="Y46" s="10"/>
      <c r="Z46" s="10"/>
      <c r="AA46" s="177">
        <f>G37+P37+Y37+AH37+AQ37+AZ37+BI37+BR37+CA37+CJ37+CS37+DB37</f>
        <v>0</v>
      </c>
      <c r="AB46" s="178"/>
      <c r="AC46" s="179"/>
      <c r="AD46" s="81">
        <f>AA46/7</f>
        <v>0</v>
      </c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6"/>
      <c r="AR46" s="56"/>
      <c r="AS46" s="70">
        <f>'2021'!BD43</f>
        <v>0</v>
      </c>
      <c r="AT46" s="55"/>
      <c r="AU46" s="55"/>
      <c r="AV46" s="71">
        <f>'2021'!BF43</f>
        <v>0</v>
      </c>
      <c r="AW46" s="55"/>
      <c r="BB46" s="129" t="s">
        <v>47</v>
      </c>
      <c r="BC46" s="130"/>
      <c r="BD46" s="130"/>
      <c r="BE46" s="130"/>
      <c r="BF46" s="131"/>
      <c r="BG46" s="10"/>
      <c r="BH46" s="10"/>
      <c r="BI46" s="11"/>
      <c r="BJ46" s="11"/>
      <c r="BK46" s="177">
        <f>AA46+'2027'!AJ52</f>
        <v>0</v>
      </c>
      <c r="BL46" s="178"/>
      <c r="BM46" s="179"/>
      <c r="BN46" s="81">
        <f>AD46+'2027'!AM52</f>
        <v>0</v>
      </c>
      <c r="BO46" s="55"/>
      <c r="BP46" s="55"/>
      <c r="BQ46" s="55"/>
      <c r="BR46" s="55"/>
      <c r="BS46" s="55"/>
      <c r="BT46" s="80"/>
      <c r="BU46" s="55"/>
      <c r="BV46" s="55"/>
      <c r="BW46" s="55"/>
      <c r="BX46" s="20" t="s">
        <v>33</v>
      </c>
      <c r="BY46" s="20"/>
      <c r="BZ46" s="20"/>
      <c r="CA46" s="20"/>
      <c r="CB46" s="20"/>
      <c r="CC46" s="129" t="s">
        <v>47</v>
      </c>
      <c r="CD46" s="130"/>
      <c r="CE46" s="130"/>
      <c r="CF46" s="130"/>
      <c r="CG46" s="130"/>
      <c r="CH46" s="130"/>
      <c r="CI46" s="130"/>
      <c r="CJ46" s="130"/>
      <c r="CK46" s="130"/>
      <c r="CL46" s="131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F46" s="55"/>
    </row>
    <row r="47" spans="1:110" ht="21" customHeight="1" x14ac:dyDescent="0.2">
      <c r="A47" s="139"/>
      <c r="B47" s="151" t="s">
        <v>32</v>
      </c>
      <c r="C47" s="153"/>
      <c r="D47" s="57">
        <v>4</v>
      </c>
      <c r="E47" s="55"/>
      <c r="F47" s="55"/>
      <c r="G47" s="55"/>
      <c r="H47" s="55"/>
      <c r="I47" s="55"/>
      <c r="J47" s="55"/>
      <c r="K47" s="55"/>
      <c r="L47" s="55"/>
      <c r="M47" s="140" t="s">
        <v>38</v>
      </c>
      <c r="N47" s="141"/>
      <c r="O47" s="141"/>
      <c r="P47" s="141"/>
      <c r="Q47" s="141"/>
      <c r="R47" s="141"/>
      <c r="S47" s="141"/>
      <c r="T47" s="141"/>
      <c r="U47" s="141"/>
      <c r="V47" s="142"/>
      <c r="W47" s="41"/>
      <c r="X47" s="41"/>
      <c r="Y47" s="41"/>
      <c r="Z47" s="41"/>
      <c r="AA47" s="164">
        <f>I37+R37+AA37+AJ37+AS37+BB37+BK37+BT37+CC37+CL37+CU37+DD37</f>
        <v>0</v>
      </c>
      <c r="AB47" s="165"/>
      <c r="AC47" s="166"/>
      <c r="AD47" s="48">
        <f>C37+L37+U37+AD37+AM37+AV37+BE37+BN37+BW37+CF37+CO37+CX37</f>
        <v>0</v>
      </c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70">
        <f>'2021'!BD44</f>
        <v>0</v>
      </c>
      <c r="AT47" s="55"/>
      <c r="AU47" s="55"/>
      <c r="AV47" s="71">
        <f>'2021'!BF44</f>
        <v>0</v>
      </c>
      <c r="AW47" s="55"/>
      <c r="BB47" s="144" t="s">
        <v>38</v>
      </c>
      <c r="BC47" s="144"/>
      <c r="BD47" s="144"/>
      <c r="BE47" s="144"/>
      <c r="BF47" s="144"/>
      <c r="BG47" s="41"/>
      <c r="BH47" s="41"/>
      <c r="BI47" s="43"/>
      <c r="BJ47" s="43"/>
      <c r="BK47" s="164">
        <f>BK44+BK45+BK46</f>
        <v>0</v>
      </c>
      <c r="BL47" s="165"/>
      <c r="BM47" s="166"/>
      <c r="BN47" s="48">
        <f>BN44+BN45+BN46</f>
        <v>0</v>
      </c>
      <c r="BO47" s="167" t="s">
        <v>55</v>
      </c>
      <c r="BP47" s="167"/>
      <c r="BQ47" s="167"/>
      <c r="BR47" s="167"/>
      <c r="BS47" s="167"/>
      <c r="BT47" s="167"/>
      <c r="BU47" s="167"/>
      <c r="BV47" s="167"/>
      <c r="BW47" s="55"/>
      <c r="BX47" s="17" t="s">
        <v>56</v>
      </c>
      <c r="BY47" s="17"/>
      <c r="BZ47" s="17"/>
      <c r="CA47" s="17"/>
      <c r="CB47" s="17"/>
      <c r="CC47" s="113" t="s">
        <v>57</v>
      </c>
      <c r="CD47" s="113"/>
      <c r="CE47" s="113"/>
      <c r="CF47" s="113"/>
      <c r="CG47" s="113"/>
      <c r="CH47" s="113"/>
      <c r="CI47" s="113"/>
      <c r="CJ47" s="113"/>
      <c r="CK47" s="113"/>
      <c r="CL47" s="113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F47" s="55"/>
    </row>
    <row r="48" spans="1:110" ht="21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167"/>
      <c r="BP48" s="167"/>
      <c r="BQ48" s="167"/>
      <c r="BR48" s="167"/>
      <c r="BS48" s="167"/>
      <c r="BT48" s="167"/>
      <c r="BU48" s="167"/>
      <c r="BV48" s="167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F48" s="55"/>
    </row>
  </sheetData>
  <sheetProtection selectLockedCells="1"/>
  <mergeCells count="58">
    <mergeCell ref="U1:AE1"/>
    <mergeCell ref="AM1:BM1"/>
    <mergeCell ref="L2:M3"/>
    <mergeCell ref="AD2:AN2"/>
    <mergeCell ref="AS2:BK2"/>
    <mergeCell ref="B5:I5"/>
    <mergeCell ref="K5:R5"/>
    <mergeCell ref="T5:AA5"/>
    <mergeCell ref="AC5:AJ5"/>
    <mergeCell ref="AL5:AS5"/>
    <mergeCell ref="M42:AD42"/>
    <mergeCell ref="BB42:BN42"/>
    <mergeCell ref="BO4:BT4"/>
    <mergeCell ref="BW4:BX4"/>
    <mergeCell ref="CC4:CF4"/>
    <mergeCell ref="AU5:BB5"/>
    <mergeCell ref="BD5:BK5"/>
    <mergeCell ref="R4:AN4"/>
    <mergeCell ref="AS4:BF4"/>
    <mergeCell ref="BK4:BN4"/>
    <mergeCell ref="BM5:BT5"/>
    <mergeCell ref="BV5:CC5"/>
    <mergeCell ref="CE5:CL5"/>
    <mergeCell ref="CN5:CU5"/>
    <mergeCell ref="CW5:DD5"/>
    <mergeCell ref="A43:A47"/>
    <mergeCell ref="B43:C43"/>
    <mergeCell ref="M43:V43"/>
    <mergeCell ref="AA43:AC43"/>
    <mergeCell ref="AJ43:AN43"/>
    <mergeCell ref="B45:C45"/>
    <mergeCell ref="M45:V45"/>
    <mergeCell ref="AA45:AC45"/>
    <mergeCell ref="BK43:BM43"/>
    <mergeCell ref="BX43:CL43"/>
    <mergeCell ref="B44:C44"/>
    <mergeCell ref="M44:V44"/>
    <mergeCell ref="AA44:AC44"/>
    <mergeCell ref="BB44:BF44"/>
    <mergeCell ref="BK44:BM44"/>
    <mergeCell ref="CC44:CL44"/>
    <mergeCell ref="BB43:BF43"/>
    <mergeCell ref="CC47:CL47"/>
    <mergeCell ref="BK45:BM45"/>
    <mergeCell ref="CC45:CL45"/>
    <mergeCell ref="CC46:CL46"/>
    <mergeCell ref="BB45:BF45"/>
    <mergeCell ref="BO47:BV48"/>
    <mergeCell ref="B46:C46"/>
    <mergeCell ref="M46:V46"/>
    <mergeCell ref="AA46:AC46"/>
    <mergeCell ref="BB46:BF46"/>
    <mergeCell ref="BK46:BM46"/>
    <mergeCell ref="B47:C47"/>
    <mergeCell ref="M47:V47"/>
    <mergeCell ref="AA47:AC47"/>
    <mergeCell ref="BB47:BF47"/>
    <mergeCell ref="BK47:BM47"/>
  </mergeCells>
  <conditionalFormatting sqref="C6:I36">
    <cfRule type="expression" dxfId="40" priority="13">
      <formula>WEEKDAY($C6,2)&gt;5</formula>
    </cfRule>
  </conditionalFormatting>
  <conditionalFormatting sqref="C6:DD36">
    <cfRule type="containsText" dxfId="38" priority="25" stopIfTrue="1" operator="containsText" text="E">
      <formula>NOT(ISERROR(SEARCH("E",C6)))</formula>
    </cfRule>
    <cfRule type="containsText" dxfId="37" priority="28" stopIfTrue="1" operator="containsText" text="F">
      <formula>NOT(ISERROR(SEARCH("F",C6)))</formula>
    </cfRule>
    <cfRule type="containsText" dxfId="36" priority="15" stopIfTrue="1" operator="containsText" text="FE">
      <formula>NOT(ISERROR(SEARCH("FE",C6)))</formula>
    </cfRule>
    <cfRule type="containsText" dxfId="35" priority="16" stopIfTrue="1" operator="containsText" text="C">
      <formula>NOT(ISERROR(SEARCH("C",C6)))</formula>
    </cfRule>
  </conditionalFormatting>
  <conditionalFormatting sqref="I6:I36 R6:R36 AA6:AA36 AJ6:AJ36 AS6:AS36 BB6:BB36 BK6:BK36 BT6:BT36 CC6:CC36 CL6:CL36 CU6:CU36 DD6:DD36">
    <cfRule type="cellIs" dxfId="34" priority="41" stopIfTrue="1" operator="equal">
      <formula>0</formula>
    </cfRule>
  </conditionalFormatting>
  <conditionalFormatting sqref="I6:K36 R6:R36 AB6:AB36 AK6:AK36 AT6:AT36 BC6:BC36 BL6:BL36 BU6:BU36 CD6:CD36 CM6:CM36 CV6:CV36">
    <cfRule type="expression" dxfId="33" priority="39">
      <formula>D6="F"</formula>
    </cfRule>
    <cfRule type="expression" dxfId="32" priority="40">
      <formula>D6 ="C"</formula>
    </cfRule>
    <cfRule type="expression" dxfId="31" priority="33">
      <formula>D6="FE"</formula>
    </cfRule>
    <cfRule type="expression" dxfId="30" priority="38">
      <formula>D6="E"</formula>
    </cfRule>
  </conditionalFormatting>
  <conditionalFormatting sqref="L6:R36">
    <cfRule type="expression" dxfId="28" priority="27">
      <formula>WEEKDAY($L6,2)&gt;5</formula>
    </cfRule>
  </conditionalFormatting>
  <conditionalFormatting sqref="U6:AA36">
    <cfRule type="expression" dxfId="27" priority="26">
      <formula>WEEKDAY($U6,2)&gt;5</formula>
    </cfRule>
  </conditionalFormatting>
  <conditionalFormatting sqref="AA6:AA36">
    <cfRule type="expression" dxfId="25" priority="34" stopIfTrue="1">
      <formula>V6="FE"</formula>
    </cfRule>
    <cfRule type="expression" dxfId="24" priority="35" stopIfTrue="1">
      <formula>V6="E"</formula>
    </cfRule>
    <cfRule type="expression" dxfId="23" priority="36" stopIfTrue="1">
      <formula>V6="F"</formula>
    </cfRule>
    <cfRule type="expression" dxfId="22" priority="37" stopIfTrue="1">
      <formula>V6 ="C"</formula>
    </cfRule>
  </conditionalFormatting>
  <conditionalFormatting sqref="AD6:AJ36">
    <cfRule type="expression" dxfId="21" priority="9">
      <formula>WEEKDAY($AD6,2)&gt;5</formula>
    </cfRule>
  </conditionalFormatting>
  <conditionalFormatting sqref="AJ6:AJ36 AS6:AS36 BB6:BB36 BK6:BK36 BT6:BT36 CC6:CC36 CL6:CL36 CU6:CU36 DD6:DD36">
    <cfRule type="expression" dxfId="19" priority="29" stopIfTrue="1">
      <formula>AE6="FE"</formula>
    </cfRule>
    <cfRule type="expression" dxfId="18" priority="30" stopIfTrue="1">
      <formula>AE6="E"</formula>
    </cfRule>
    <cfRule type="expression" dxfId="17" priority="31" stopIfTrue="1">
      <formula>AE6="F"</formula>
    </cfRule>
    <cfRule type="expression" dxfId="16" priority="32" stopIfTrue="1">
      <formula>AE6 ="C"</formula>
    </cfRule>
  </conditionalFormatting>
  <conditionalFormatting sqref="AM6:AS36">
    <cfRule type="expression" dxfId="14" priority="24">
      <formula>WEEKDAY($AM6,2)&gt;5</formula>
    </cfRule>
  </conditionalFormatting>
  <conditionalFormatting sqref="AV6:BB36">
    <cfRule type="expression" dxfId="12" priority="23">
      <formula>WEEKDAY($AV6,2)&gt;5</formula>
    </cfRule>
  </conditionalFormatting>
  <conditionalFormatting sqref="BE6:BK36">
    <cfRule type="expression" dxfId="10" priority="17">
      <formula>WEEKDAY($BE6,2)&gt;5</formula>
    </cfRule>
  </conditionalFormatting>
  <conditionalFormatting sqref="BN6:BT36">
    <cfRule type="expression" dxfId="9" priority="22">
      <formula>WEEKDAY($BN6,2)&gt;5</formula>
    </cfRule>
  </conditionalFormatting>
  <conditionalFormatting sqref="BW6:CC36">
    <cfRule type="expression" dxfId="6" priority="21">
      <formula>WEEKDAY($BW6,2)&gt;5</formula>
    </cfRule>
  </conditionalFormatting>
  <conditionalFormatting sqref="CF6:CL36">
    <cfRule type="expression" dxfId="5" priority="20">
      <formula>WEEKDAY($CF6,2)&gt;5</formula>
    </cfRule>
  </conditionalFormatting>
  <conditionalFormatting sqref="CO6:CU36">
    <cfRule type="expression" dxfId="2" priority="19">
      <formula>WEEKDAY($CO6,2)&gt;5</formula>
    </cfRule>
  </conditionalFormatting>
  <conditionalFormatting sqref="CX6:DD36">
    <cfRule type="expression" dxfId="1" priority="18">
      <formula>WEEKDAY($CX6,2)&gt;5</formula>
    </cfRule>
  </conditionalFormatting>
  <printOptions horizontalCentered="1" verticalCentered="1"/>
  <pageMargins left="0" right="0" top="0" bottom="0" header="0.51181102362204722" footer="0.31496062992125984"/>
  <pageSetup paperSize="9" scale="59" orientation="landscape" r:id="rId1"/>
  <headerFooter alignWithMargins="0">
    <oddFooter>&amp;LPlanning_formation_BFC_V2022 04 06&amp;C&amp;A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28BD762B-942F-4A33-B096-CAFFB3B062B8}">
            <xm:f>COUNTIF(Fériés!$C$2:$C$13,$C6)&gt;0</xm:f>
            <x14:dxf>
              <fill>
                <patternFill>
                  <bgColor theme="0" tint="-0.14996795556505021"/>
                </patternFill>
              </fill>
            </x14:dxf>
          </x14:cfRule>
          <xm:sqref>C6:I36</xm:sqref>
        </x14:conditionalFormatting>
        <x14:conditionalFormatting xmlns:xm="http://schemas.microsoft.com/office/excel/2006/main">
          <x14:cfRule type="expression" priority="11" id="{DE344285-61B0-4901-A82A-92301A7C05A7}">
            <xm:f>COUNTIF(Fériés!$C$2:$C$13,$L6)&gt;0</xm:f>
            <x14:dxf>
              <fill>
                <patternFill>
                  <bgColor theme="0" tint="-0.14996795556505021"/>
                </patternFill>
              </fill>
            </x14:dxf>
          </x14:cfRule>
          <xm:sqref>L6:R36</xm:sqref>
        </x14:conditionalFormatting>
        <x14:conditionalFormatting xmlns:xm="http://schemas.microsoft.com/office/excel/2006/main">
          <x14:cfRule type="expression" priority="10" id="{AA71C669-B564-46FC-87B5-FE0D3883AA3F}">
            <xm:f>COUNTIF(Fériés!$C$2:$C$13,$U6)&gt;0</xm:f>
            <x14:dxf>
              <fill>
                <patternFill>
                  <bgColor theme="0" tint="-0.14996795556505021"/>
                </patternFill>
              </fill>
            </x14:dxf>
          </x14:cfRule>
          <xm:sqref>U6:AA36</xm:sqref>
        </x14:conditionalFormatting>
        <x14:conditionalFormatting xmlns:xm="http://schemas.microsoft.com/office/excel/2006/main">
          <x14:cfRule type="expression" priority="14" id="{529154CF-05B5-4450-A9CE-E30BB18D48EE}">
            <xm:f>COUNTIF(Fériés!$C$2:$C$13,$AD6)&gt;0</xm:f>
            <x14:dxf>
              <fill>
                <patternFill>
                  <bgColor theme="0" tint="-0.14996795556505021"/>
                </patternFill>
              </fill>
            </x14:dxf>
          </x14:cfRule>
          <xm:sqref>AD6:AJ36</xm:sqref>
        </x14:conditionalFormatting>
        <x14:conditionalFormatting xmlns:xm="http://schemas.microsoft.com/office/excel/2006/main">
          <x14:cfRule type="expression" priority="8" id="{C1E0CCF1-6022-4F92-B5C7-7A81C9DDC18E}">
            <xm:f>COUNTIF(Fériés!$C$2:$C$13,$AM6)&gt;0</xm:f>
            <x14:dxf>
              <fill>
                <patternFill patternType="solid">
                  <bgColor theme="0" tint="-0.14990691854609822"/>
                </patternFill>
              </fill>
            </x14:dxf>
          </x14:cfRule>
          <xm:sqref>AM6:AS36</xm:sqref>
        </x14:conditionalFormatting>
        <x14:conditionalFormatting xmlns:xm="http://schemas.microsoft.com/office/excel/2006/main">
          <x14:cfRule type="expression" priority="7" id="{FA5523CE-6F39-46AB-B73D-FF64D808841A}">
            <xm:f>COUNTIF(Fériés!$C$2:$C$13,$AV6)&gt;0</xm:f>
            <x14:dxf>
              <fill>
                <patternFill>
                  <bgColor theme="0" tint="-0.14996795556505021"/>
                </patternFill>
              </fill>
            </x14:dxf>
          </x14:cfRule>
          <xm:sqref>AV6:BB35</xm:sqref>
        </x14:conditionalFormatting>
        <x14:conditionalFormatting xmlns:xm="http://schemas.microsoft.com/office/excel/2006/main">
          <x14:cfRule type="expression" priority="6" id="{E965CEAB-4C2F-4BAB-AC27-DD4704C0C061}">
            <xm:f>COUNTIF(Fériés!$C$2:$C$13,$BE6)&gt;0</xm:f>
            <x14:dxf>
              <fill>
                <patternFill>
                  <bgColor theme="0" tint="-0.14996795556505021"/>
                </patternFill>
              </fill>
            </x14:dxf>
          </x14:cfRule>
          <xm:sqref>BE6:BK36</xm:sqref>
        </x14:conditionalFormatting>
        <x14:conditionalFormatting xmlns:xm="http://schemas.microsoft.com/office/excel/2006/main">
          <x14:cfRule type="expression" priority="5" id="{14B8BC10-EB9A-4E44-A3FB-41081C24C6A2}">
            <xm:f>COUNTIF(Fériés!$C$2:$C$13,$BN6)&gt;0</xm:f>
            <x14:dxf>
              <fill>
                <patternFill>
                  <bgColor theme="0" tint="-0.14996795556505021"/>
                </patternFill>
              </fill>
            </x14:dxf>
          </x14:cfRule>
          <xm:sqref>BN6:BT36</xm:sqref>
        </x14:conditionalFormatting>
        <x14:conditionalFormatting xmlns:xm="http://schemas.microsoft.com/office/excel/2006/main">
          <x14:cfRule type="expression" priority="4" id="{A97F7A55-A68E-4BAF-B0FF-667C3BEB3FF5}">
            <xm:f>COUNTIF(Fériés!$C$2:$C$13,$BW6)&gt;0</xm:f>
            <x14:dxf>
              <fill>
                <patternFill>
                  <bgColor theme="0" tint="-0.14996795556505021"/>
                </patternFill>
              </fill>
            </x14:dxf>
          </x14:cfRule>
          <xm:sqref>BW6:CC36</xm:sqref>
        </x14:conditionalFormatting>
        <x14:conditionalFormatting xmlns:xm="http://schemas.microsoft.com/office/excel/2006/main">
          <x14:cfRule type="expression" priority="3" id="{8764546F-85E1-460E-8658-61F837DA838F}">
            <xm:f>COUNTIF(Fériés!$C$2:$C$13,$CF6)&gt;0</xm:f>
            <x14:dxf>
              <fill>
                <patternFill>
                  <bgColor theme="0" tint="-0.14996795556505021"/>
                </patternFill>
              </fill>
            </x14:dxf>
          </x14:cfRule>
          <xm:sqref>CF6:CL36</xm:sqref>
        </x14:conditionalFormatting>
        <x14:conditionalFormatting xmlns:xm="http://schemas.microsoft.com/office/excel/2006/main">
          <x14:cfRule type="expression" priority="2" id="{398EAA42-4B24-445D-9F7D-693A8A6B226C}">
            <xm:f>COUNTIF(Fériés!$C$2:$C$13,$CO6)&gt;0</xm:f>
            <x14:dxf>
              <fill>
                <patternFill>
                  <bgColor theme="0" tint="-0.14996795556505021"/>
                </patternFill>
              </fill>
            </x14:dxf>
          </x14:cfRule>
          <xm:sqref>CO6:CU36</xm:sqref>
        </x14:conditionalFormatting>
        <x14:conditionalFormatting xmlns:xm="http://schemas.microsoft.com/office/excel/2006/main">
          <x14:cfRule type="expression" priority="1" id="{7CF7FEFF-055E-4EE1-A11F-28E983460831}">
            <xm:f>COUNTIF(Fériés!$C$2:$C$13,$CX6)&gt;0</xm:f>
            <x14:dxf>
              <fill>
                <patternFill>
                  <bgColor theme="0" tint="-0.14996795556505021"/>
                </patternFill>
              </fill>
            </x14:dxf>
          </x14:cfRule>
          <xm:sqref>CX6:DD36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8"/>
  <sheetViews>
    <sheetView workbookViewId="0">
      <selection activeCell="C5" sqref="C5"/>
    </sheetView>
  </sheetViews>
  <sheetFormatPr baseColWidth="10" defaultColWidth="11.42578125" defaultRowHeight="12.75" x14ac:dyDescent="0.2"/>
  <sheetData>
    <row r="1" spans="1:8" x14ac:dyDescent="0.2">
      <c r="A1" s="82" t="s">
        <v>58</v>
      </c>
      <c r="C1" s="22" t="s">
        <v>59</v>
      </c>
      <c r="H1" s="22" t="s">
        <v>37</v>
      </c>
    </row>
    <row r="2" spans="1:8" x14ac:dyDescent="0.2">
      <c r="A2" s="83">
        <f>DATE(AN,1,1)</f>
        <v>46388</v>
      </c>
      <c r="C2" s="83">
        <f>DATE(AN+1,1,1)</f>
        <v>46753</v>
      </c>
      <c r="H2">
        <v>2022</v>
      </c>
    </row>
    <row r="3" spans="1:8" x14ac:dyDescent="0.2">
      <c r="A3" s="83">
        <f>DATE(AN,5,1)</f>
        <v>46508</v>
      </c>
      <c r="C3" s="83">
        <f>DATE(AN+1,5,1)</f>
        <v>46874</v>
      </c>
      <c r="H3">
        <v>2023</v>
      </c>
    </row>
    <row r="4" spans="1:8" x14ac:dyDescent="0.2">
      <c r="A4" s="83">
        <f>DATE(AN,5,8)</f>
        <v>46515</v>
      </c>
      <c r="C4" s="83">
        <f>DATE(AN+1,5,8)</f>
        <v>46881</v>
      </c>
      <c r="H4">
        <v>2024</v>
      </c>
    </row>
    <row r="5" spans="1:8" x14ac:dyDescent="0.2">
      <c r="A5" s="83">
        <f>ROUND(DATE(AN,4,MOD(234-11*MOD(AN,19),30))/7,0)*7-6</f>
        <v>46474</v>
      </c>
      <c r="C5" s="83">
        <f>ROUND(DATE(AN+1,4,MOD(234-11*MOD(AN+1,19),30))/7,0)*7-6</f>
        <v>46859</v>
      </c>
      <c r="H5">
        <v>2025</v>
      </c>
    </row>
    <row r="6" spans="1:8" x14ac:dyDescent="0.2">
      <c r="A6" s="83">
        <f>A5+1</f>
        <v>46475</v>
      </c>
      <c r="C6" s="83">
        <f>C5+1</f>
        <v>46860</v>
      </c>
      <c r="H6">
        <v>2026</v>
      </c>
    </row>
    <row r="7" spans="1:8" x14ac:dyDescent="0.2">
      <c r="A7" s="83">
        <f>A5+39</f>
        <v>46513</v>
      </c>
      <c r="C7" s="83">
        <f>C5+39</f>
        <v>46898</v>
      </c>
      <c r="H7">
        <v>2027</v>
      </c>
    </row>
    <row r="8" spans="1:8" x14ac:dyDescent="0.2">
      <c r="A8" s="83">
        <f>A5+50</f>
        <v>46524</v>
      </c>
      <c r="C8" s="83">
        <f>C5+50</f>
        <v>46909</v>
      </c>
      <c r="H8">
        <v>2028</v>
      </c>
    </row>
    <row r="9" spans="1:8" x14ac:dyDescent="0.2">
      <c r="A9" s="83">
        <f>DATE(AN,7,14)</f>
        <v>46582</v>
      </c>
      <c r="C9" s="83">
        <f>DATE(AN+1,7,14)</f>
        <v>46948</v>
      </c>
      <c r="H9">
        <v>2029</v>
      </c>
    </row>
    <row r="10" spans="1:8" x14ac:dyDescent="0.2">
      <c r="A10" s="83">
        <f>DATE(AN,8,15)</f>
        <v>46614</v>
      </c>
      <c r="C10" s="83">
        <f>DATE(AN+1,8,15)</f>
        <v>46980</v>
      </c>
      <c r="H10">
        <v>2030</v>
      </c>
    </row>
    <row r="11" spans="1:8" x14ac:dyDescent="0.2">
      <c r="A11" s="83">
        <f>DATE(AN,11,1)</f>
        <v>46692</v>
      </c>
      <c r="C11" s="83">
        <f>DATE(AN+1,11,1)</f>
        <v>47058</v>
      </c>
    </row>
    <row r="12" spans="1:8" x14ac:dyDescent="0.2">
      <c r="A12" s="83">
        <f>DATE(AN,11,11)</f>
        <v>46702</v>
      </c>
      <c r="C12" s="83">
        <f>DATE(AN+1,11,11)</f>
        <v>47068</v>
      </c>
    </row>
    <row r="13" spans="1:8" x14ac:dyDescent="0.2">
      <c r="A13" s="83">
        <f>DATE(AN,12,25)</f>
        <v>46746</v>
      </c>
      <c r="C13" s="83">
        <f>DATE(AN+1,12,25)</f>
        <v>47112</v>
      </c>
    </row>
    <row r="14" spans="1:8" x14ac:dyDescent="0.2">
      <c r="A14" s="83"/>
    </row>
    <row r="15" spans="1:8" x14ac:dyDescent="0.2">
      <c r="A15" s="83"/>
    </row>
    <row r="16" spans="1:8" x14ac:dyDescent="0.2">
      <c r="A16" s="83"/>
    </row>
    <row r="17" spans="1:1" x14ac:dyDescent="0.2">
      <c r="A17" s="83"/>
    </row>
    <row r="18" spans="1:1" x14ac:dyDescent="0.2">
      <c r="A18" s="83"/>
    </row>
    <row r="19" spans="1:1" x14ac:dyDescent="0.2">
      <c r="A19" s="83"/>
    </row>
    <row r="20" spans="1:1" x14ac:dyDescent="0.2">
      <c r="A20" s="83"/>
    </row>
    <row r="21" spans="1:1" x14ac:dyDescent="0.2">
      <c r="A21" s="83"/>
    </row>
    <row r="22" spans="1:1" x14ac:dyDescent="0.2">
      <c r="A22" s="83"/>
    </row>
    <row r="23" spans="1:1" x14ac:dyDescent="0.2">
      <c r="A23" s="83"/>
    </row>
    <row r="24" spans="1:1" x14ac:dyDescent="0.2">
      <c r="A24" s="83"/>
    </row>
    <row r="25" spans="1:1" x14ac:dyDescent="0.2">
      <c r="A25" s="83"/>
    </row>
    <row r="26" spans="1:1" x14ac:dyDescent="0.2">
      <c r="A26" s="83"/>
    </row>
    <row r="27" spans="1:1" x14ac:dyDescent="0.2">
      <c r="A27" s="83"/>
    </row>
    <row r="28" spans="1:1" x14ac:dyDescent="0.2">
      <c r="A28" s="83"/>
    </row>
    <row r="29" spans="1:1" x14ac:dyDescent="0.2">
      <c r="A29" s="83"/>
    </row>
    <row r="30" spans="1:1" x14ac:dyDescent="0.2">
      <c r="A30" s="83"/>
    </row>
    <row r="31" spans="1:1" x14ac:dyDescent="0.2">
      <c r="A31" s="83"/>
    </row>
    <row r="32" spans="1:1" x14ac:dyDescent="0.2">
      <c r="A32" s="83"/>
    </row>
    <row r="33" spans="1:1" x14ac:dyDescent="0.2">
      <c r="A33" s="83"/>
    </row>
    <row r="34" spans="1:1" x14ac:dyDescent="0.2">
      <c r="A34" s="83"/>
    </row>
    <row r="35" spans="1:1" x14ac:dyDescent="0.2">
      <c r="A35" s="83"/>
    </row>
    <row r="36" spans="1:1" x14ac:dyDescent="0.2">
      <c r="A36" s="83"/>
    </row>
    <row r="37" spans="1:1" x14ac:dyDescent="0.2">
      <c r="A37" s="83"/>
    </row>
    <row r="38" spans="1:1" x14ac:dyDescent="0.2">
      <c r="A38" s="83"/>
    </row>
    <row r="39" spans="1:1" x14ac:dyDescent="0.2">
      <c r="A39" s="83"/>
    </row>
    <row r="40" spans="1:1" x14ac:dyDescent="0.2">
      <c r="A40" s="83"/>
    </row>
    <row r="41" spans="1:1" x14ac:dyDescent="0.2">
      <c r="A41" s="83"/>
    </row>
    <row r="42" spans="1:1" x14ac:dyDescent="0.2">
      <c r="A42" s="83"/>
    </row>
    <row r="43" spans="1:1" x14ac:dyDescent="0.2">
      <c r="A43" s="83"/>
    </row>
    <row r="44" spans="1:1" x14ac:dyDescent="0.2">
      <c r="A44" s="83"/>
    </row>
    <row r="45" spans="1:1" x14ac:dyDescent="0.2">
      <c r="A45" s="83"/>
    </row>
    <row r="46" spans="1:1" x14ac:dyDescent="0.2">
      <c r="A46" s="83"/>
    </row>
    <row r="47" spans="1:1" x14ac:dyDescent="0.2">
      <c r="A47" s="83"/>
    </row>
    <row r="48" spans="1:1" x14ac:dyDescent="0.2">
      <c r="A48" s="83"/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3:N22"/>
  <sheetViews>
    <sheetView workbookViewId="0">
      <selection activeCell="N9" sqref="N9:N11"/>
    </sheetView>
  </sheetViews>
  <sheetFormatPr baseColWidth="10" defaultColWidth="11.42578125" defaultRowHeight="12.75" x14ac:dyDescent="0.2"/>
  <cols>
    <col min="2" max="2" width="3.7109375" customWidth="1"/>
    <col min="3" max="3" width="17.140625" bestFit="1" customWidth="1"/>
    <col min="5" max="5" width="3.7109375" customWidth="1"/>
    <col min="7" max="7" width="3.7109375" customWidth="1"/>
    <col min="9" max="9" width="3.7109375" customWidth="1"/>
    <col min="11" max="11" width="3.7109375" customWidth="1"/>
    <col min="13" max="13" width="3.7109375" customWidth="1"/>
    <col min="15" max="15" width="3.7109375" customWidth="1"/>
  </cols>
  <sheetData>
    <row r="3" spans="1:14" s="35" customFormat="1" x14ac:dyDescent="0.2">
      <c r="A3" s="35">
        <v>2020</v>
      </c>
      <c r="C3" s="237" t="str">
        <f>"jours fériés " &amp;A3&amp;""</f>
        <v>jours fériés 2020</v>
      </c>
      <c r="D3" s="237"/>
      <c r="F3" s="35" t="s">
        <v>60</v>
      </c>
      <c r="H3" s="35">
        <v>2022</v>
      </c>
      <c r="J3" s="35">
        <v>2023</v>
      </c>
      <c r="L3" s="35">
        <v>2024</v>
      </c>
      <c r="N3" s="35">
        <v>2025</v>
      </c>
    </row>
    <row r="4" spans="1:14" x14ac:dyDescent="0.2">
      <c r="C4" s="22" t="s">
        <v>61</v>
      </c>
      <c r="D4" s="23">
        <f>DATE(A3,1,1)</f>
        <v>43831</v>
      </c>
      <c r="F4" s="23">
        <v>44197</v>
      </c>
      <c r="H4" s="23">
        <v>44562</v>
      </c>
      <c r="J4" s="23">
        <v>44927</v>
      </c>
      <c r="L4" s="23">
        <v>45292</v>
      </c>
      <c r="N4" s="23">
        <v>45658</v>
      </c>
    </row>
    <row r="5" spans="1:14" x14ac:dyDescent="0.2">
      <c r="C5" s="37" t="s">
        <v>62</v>
      </c>
      <c r="D5" s="36">
        <f>ROUND(DATE(A3,4,MOD(234-11*MOD(A3,19),30))/7,0)*7-6</f>
        <v>43933</v>
      </c>
      <c r="F5" s="36">
        <v>44290</v>
      </c>
      <c r="H5" s="36">
        <v>44668</v>
      </c>
      <c r="J5" s="36">
        <v>45025</v>
      </c>
      <c r="L5" s="36">
        <v>45382</v>
      </c>
      <c r="N5" s="36">
        <v>45767</v>
      </c>
    </row>
    <row r="6" spans="1:14" x14ac:dyDescent="0.2">
      <c r="C6" s="37" t="s">
        <v>63</v>
      </c>
      <c r="D6" s="36">
        <f>PAQUES+1</f>
        <v>43934</v>
      </c>
      <c r="F6" s="36">
        <v>44291</v>
      </c>
      <c r="H6" s="36">
        <v>44669</v>
      </c>
      <c r="J6" s="36">
        <v>45026</v>
      </c>
      <c r="L6" s="36">
        <v>45383</v>
      </c>
      <c r="N6" s="36">
        <v>45768</v>
      </c>
    </row>
    <row r="7" spans="1:14" x14ac:dyDescent="0.2">
      <c r="C7" s="22" t="s">
        <v>64</v>
      </c>
      <c r="D7" s="23">
        <f>DATE(A3,5,1)</f>
        <v>43952</v>
      </c>
      <c r="F7" s="23">
        <v>44317</v>
      </c>
      <c r="H7" s="23">
        <v>44682</v>
      </c>
      <c r="J7" s="23">
        <v>45047</v>
      </c>
      <c r="L7" s="23">
        <v>45413</v>
      </c>
      <c r="N7" s="23">
        <v>45778</v>
      </c>
    </row>
    <row r="8" spans="1:14" x14ac:dyDescent="0.2">
      <c r="C8" s="24">
        <v>42863</v>
      </c>
      <c r="D8" s="23">
        <f>DATE(A3,5,8)</f>
        <v>43959</v>
      </c>
      <c r="F8" s="23">
        <v>44324</v>
      </c>
      <c r="H8" s="23">
        <v>44689</v>
      </c>
      <c r="J8" s="23">
        <v>45054</v>
      </c>
      <c r="L8" s="23">
        <v>45420</v>
      </c>
      <c r="N8" s="23">
        <v>45785</v>
      </c>
    </row>
    <row r="9" spans="1:14" x14ac:dyDescent="0.2">
      <c r="C9" s="37" t="s">
        <v>65</v>
      </c>
      <c r="D9" s="36">
        <f>PAQUES+39</f>
        <v>43972</v>
      </c>
      <c r="F9" s="36">
        <v>44329</v>
      </c>
      <c r="H9" s="36">
        <v>44707</v>
      </c>
      <c r="J9" s="36">
        <v>45064</v>
      </c>
      <c r="L9" s="36">
        <v>45421</v>
      </c>
      <c r="N9" s="36">
        <v>45806</v>
      </c>
    </row>
    <row r="10" spans="1:14" x14ac:dyDescent="0.2">
      <c r="C10" s="37" t="s">
        <v>66</v>
      </c>
      <c r="D10" s="36">
        <f>PAQUES+49</f>
        <v>43982</v>
      </c>
      <c r="F10" s="36">
        <v>44339</v>
      </c>
      <c r="H10" s="36">
        <v>44717</v>
      </c>
      <c r="J10" s="36">
        <v>45074</v>
      </c>
      <c r="L10" s="36">
        <v>45431</v>
      </c>
      <c r="N10" s="36">
        <v>45816</v>
      </c>
    </row>
    <row r="11" spans="1:14" x14ac:dyDescent="0.2">
      <c r="C11" s="37" t="s">
        <v>67</v>
      </c>
      <c r="D11" s="36">
        <f>PAQUES+50</f>
        <v>43983</v>
      </c>
      <c r="F11" s="36">
        <v>44340</v>
      </c>
      <c r="H11" s="36">
        <v>44718</v>
      </c>
      <c r="J11" s="36">
        <v>45075</v>
      </c>
      <c r="L11" s="36">
        <v>45432</v>
      </c>
      <c r="N11" s="36">
        <v>45817</v>
      </c>
    </row>
    <row r="12" spans="1:14" x14ac:dyDescent="0.2">
      <c r="C12" s="24">
        <v>42930</v>
      </c>
      <c r="D12" s="23">
        <f>DATE(A3,7,14)</f>
        <v>44026</v>
      </c>
      <c r="F12" s="23">
        <v>44391</v>
      </c>
      <c r="H12" s="23">
        <v>44756</v>
      </c>
      <c r="J12" s="23">
        <v>45121</v>
      </c>
      <c r="L12" s="23">
        <v>45487</v>
      </c>
      <c r="N12" s="23">
        <v>45852</v>
      </c>
    </row>
    <row r="13" spans="1:14" x14ac:dyDescent="0.2">
      <c r="C13" s="24">
        <v>42962</v>
      </c>
      <c r="D13" s="23">
        <f>DATE(A3,8,15)</f>
        <v>44058</v>
      </c>
      <c r="F13" s="23">
        <v>44423</v>
      </c>
      <c r="H13" s="23">
        <v>44788</v>
      </c>
      <c r="J13" s="23">
        <v>45153</v>
      </c>
      <c r="L13" s="23">
        <v>45519</v>
      </c>
      <c r="N13" s="23">
        <v>45884</v>
      </c>
    </row>
    <row r="14" spans="1:14" x14ac:dyDescent="0.2">
      <c r="C14" s="25" t="s">
        <v>68</v>
      </c>
      <c r="D14" s="23">
        <f>DATE(A3,11,1)</f>
        <v>44136</v>
      </c>
      <c r="F14" s="23">
        <v>44501</v>
      </c>
      <c r="H14" s="23">
        <v>44866</v>
      </c>
      <c r="J14" s="23">
        <v>45231</v>
      </c>
      <c r="L14" s="23">
        <v>45597</v>
      </c>
      <c r="N14" s="23">
        <v>45962</v>
      </c>
    </row>
    <row r="15" spans="1:14" x14ac:dyDescent="0.2">
      <c r="C15" s="24">
        <v>43050</v>
      </c>
      <c r="D15" s="23">
        <f>DATE(A3,11,11)</f>
        <v>44146</v>
      </c>
      <c r="F15" s="23">
        <v>44511</v>
      </c>
      <c r="H15" s="23">
        <v>44876</v>
      </c>
      <c r="J15" s="23">
        <v>45241</v>
      </c>
      <c r="L15" s="23">
        <v>45607</v>
      </c>
      <c r="N15" s="23">
        <v>45972</v>
      </c>
    </row>
    <row r="16" spans="1:14" x14ac:dyDescent="0.2">
      <c r="C16" s="24">
        <v>43094</v>
      </c>
      <c r="D16" s="23">
        <f>DATE(A3,12,25)</f>
        <v>44190</v>
      </c>
      <c r="F16" s="23">
        <v>44555</v>
      </c>
      <c r="H16" s="23">
        <v>44920</v>
      </c>
      <c r="J16" s="23">
        <v>45285</v>
      </c>
      <c r="L16" s="23">
        <v>45651</v>
      </c>
      <c r="N16" s="23">
        <v>46016</v>
      </c>
    </row>
    <row r="17" spans="4:4" x14ac:dyDescent="0.2">
      <c r="D17" s="23"/>
    </row>
    <row r="18" spans="4:4" x14ac:dyDescent="0.2">
      <c r="D18" s="23"/>
    </row>
    <row r="19" spans="4:4" x14ac:dyDescent="0.2">
      <c r="D19" s="23"/>
    </row>
    <row r="20" spans="4:4" x14ac:dyDescent="0.2">
      <c r="D20" s="23"/>
    </row>
    <row r="21" spans="4:4" x14ac:dyDescent="0.2">
      <c r="D21" s="23"/>
    </row>
    <row r="22" spans="4:4" x14ac:dyDescent="0.2">
      <c r="D22" s="23"/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975352FEA0F419F2B9799EFB3BF07" ma:contentTypeVersion="14" ma:contentTypeDescription="Crée un document." ma:contentTypeScope="" ma:versionID="94801a6b95856f36c659b05f73f38968">
  <xsd:schema xmlns:xsd="http://www.w3.org/2001/XMLSchema" xmlns:xs="http://www.w3.org/2001/XMLSchema" xmlns:p="http://schemas.microsoft.com/office/2006/metadata/properties" xmlns:ns3="1725935d-8d69-4224-ad0a-99cc21cc0947" xmlns:ns4="dd8755fb-a689-4489-a739-cde92609679e" targetNamespace="http://schemas.microsoft.com/office/2006/metadata/properties" ma:root="true" ma:fieldsID="2cae4d0846717585dba5bb6069fb54a7" ns3:_="" ns4:_="">
    <xsd:import namespace="1725935d-8d69-4224-ad0a-99cc21cc0947"/>
    <xsd:import namespace="dd8755fb-a689-4489-a739-cde9260967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5935d-8d69-4224-ad0a-99cc21cc0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55fb-a689-4489-a739-cde926096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183C09-CC54-4D4F-A0A2-40A516B11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5935d-8d69-4224-ad0a-99cc21cc0947"/>
    <ds:schemaRef ds:uri="dd8755fb-a689-4489-a739-cde926096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D55070-35C8-4D2D-B204-1CD0D0416E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CD61B6-F70A-4491-B85F-C44ADD34BBE6}">
  <ds:schemaRefs>
    <ds:schemaRef ds:uri="http://purl.org/dc/terms/"/>
    <ds:schemaRef ds:uri="http://purl.org/dc/elements/1.1/"/>
    <ds:schemaRef ds:uri="dd8755fb-a689-4489-a739-cde92609679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1725935d-8d69-4224-ad0a-99cc21cc094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2019</vt:lpstr>
      <vt:lpstr>2020</vt:lpstr>
      <vt:lpstr>2021</vt:lpstr>
      <vt:lpstr>2026</vt:lpstr>
      <vt:lpstr>2027</vt:lpstr>
      <vt:lpstr>Feuil1</vt:lpstr>
      <vt:lpstr>N+11</vt:lpstr>
      <vt:lpstr>Fériés</vt:lpstr>
      <vt:lpstr>jours fériés</vt:lpstr>
      <vt:lpstr>jours fériés 19</vt:lpstr>
      <vt:lpstr>'2026'!AN</vt:lpstr>
      <vt:lpstr>AN</vt:lpstr>
      <vt:lpstr>'jours fériés 19'!PAQUES</vt:lpstr>
      <vt:lpstr>PAQUES</vt:lpstr>
      <vt:lpstr>'jours fériés 19'!SAISIE_ANNEE</vt:lpstr>
      <vt:lpstr>SAISIE_ANNEE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Karine.Mauchamp@afpa.fr</dc:creator>
  <cp:keywords/>
  <dc:description/>
  <cp:lastModifiedBy>Salima Belaouni</cp:lastModifiedBy>
  <cp:revision/>
  <cp:lastPrinted>2026-03-13T10:28:56Z</cp:lastPrinted>
  <dcterms:created xsi:type="dcterms:W3CDTF">2003-07-10T07:22:20Z</dcterms:created>
  <dcterms:modified xsi:type="dcterms:W3CDTF">2026-06-16T07:35:29Z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0x010100B21975352FEA0F419F2B9799EFB3BF07</vt:lpwstr>
  </property>
  <property fmtid="{D5CDD505-2E9C-101B-9397-08002B2CF9AE}" pid="3" name="Order">
    <vt:r8>44600</vt:r8>
  </property>
  <property fmtid="{D5CDD505-2E9C-101B-9397-08002B2CF9AE}" pid="4" name="URL">
    <vt:lpwstr/>
  </property>
  <property fmtid="{D5CDD505-2E9C-101B-9397-08002B2CF9AE}" pid="5" name="Champ1">
    <vt:lpwstr/>
  </property>
  <property fmtid="{D5CDD505-2E9C-101B-9397-08002B2CF9AE}" pid="6" name="vti_imgdate">
    <vt:lpwstr/>
  </property>
  <property fmtid="{D5CDD505-2E9C-101B-9397-08002B2CF9AE}" pid="7" name="Champ10">
    <vt:lpwstr/>
  </property>
  <property fmtid="{D5CDD505-2E9C-101B-9397-08002B2CF9AE}" pid="8" name="wic_System_Copyright">
    <vt:lpwstr/>
  </property>
</Properties>
</file>