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U:\Service Prévention\CHSCT\Conseils pratiques CHSCT\Fiches et modeles version def\"/>
    </mc:Choice>
  </mc:AlternateContent>
  <bookViews>
    <workbookView xWindow="0" yWindow="0" windowWidth="21600" windowHeight="8916" firstSheet="4" activeTab="6"/>
  </bookViews>
  <sheets>
    <sheet name="répatition par tranche d'âge" sheetId="5" r:id="rId1"/>
    <sheet name="répartition par durée d'arrêt" sheetId="6" r:id="rId2"/>
    <sheet name="répartition par type et arrêt" sheetId="7" r:id="rId3"/>
    <sheet name="répartition par filière" sheetId="9" r:id="rId4"/>
    <sheet name="répartition par type d'activité" sheetId="10" r:id="rId5"/>
    <sheet name="Feuil5" sheetId="11" r:id="rId6"/>
    <sheet name="Tableau de suivi des accidents" sheetId="1" r:id="rId7"/>
    <sheet name="Feuil2" sheetId="2" r:id="rId8"/>
    <sheet name="Feuil3" sheetId="3" r:id="rId9"/>
  </sheets>
  <externalReferences>
    <externalReference r:id="rId10"/>
  </externalReferences>
  <definedNames>
    <definedName name="activités">Feuil3!$E$1:$E$17</definedName>
    <definedName name="élément_matériel">Feuil3!$K$1:$K$14</definedName>
    <definedName name="filières">Feuil3!$C$1:$C$8</definedName>
    <definedName name="nature_lésions">Feuil3!$G$1:$G$21</definedName>
    <definedName name="oui_non">Feuil3!$A$1:$A$2</definedName>
    <definedName name="sexe">Feuil3!$A$4:$A$5</definedName>
    <definedName name="siège_lésions">Feuil3!$I$1:$I$10</definedName>
    <definedName name="tableaux_MP">Feuil3!$M$1:$M$15</definedName>
  </definedNames>
  <calcPr calcId="162913"/>
  <pivotCaches>
    <pivotCache cacheId="0" r:id="rId11"/>
    <pivotCache cacheId="1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 s="1"/>
  <c r="K6" i="1"/>
  <c r="L6" i="1"/>
  <c r="E7" i="1"/>
  <c r="F7" i="1" s="1"/>
  <c r="K7" i="1"/>
  <c r="L7" i="1"/>
  <c r="E8" i="1"/>
  <c r="F8" i="1" s="1"/>
  <c r="K8" i="1"/>
  <c r="L8" i="1"/>
  <c r="E9" i="1"/>
  <c r="F9" i="1" s="1"/>
  <c r="K9" i="1"/>
  <c r="L9" i="1" s="1"/>
  <c r="E10" i="1"/>
  <c r="F10" i="1" s="1"/>
  <c r="K10" i="1"/>
  <c r="L10" i="1" s="1"/>
  <c r="E11" i="1"/>
  <c r="F11" i="1" s="1"/>
  <c r="K11" i="1"/>
  <c r="L11" i="1" s="1"/>
  <c r="E12" i="1"/>
  <c r="F12" i="1" s="1"/>
  <c r="K12" i="1"/>
  <c r="L12" i="1" s="1"/>
  <c r="E13" i="1"/>
  <c r="F13" i="1" s="1"/>
  <c r="K13" i="1"/>
  <c r="L13" i="1" s="1"/>
  <c r="E14" i="1"/>
  <c r="F14" i="1" s="1"/>
  <c r="K14" i="1"/>
  <c r="L14" i="1" s="1"/>
  <c r="E15" i="1"/>
  <c r="F15" i="1" s="1"/>
  <c r="K15" i="1"/>
  <c r="L15" i="1" s="1"/>
  <c r="E16" i="1"/>
  <c r="F16" i="1" s="1"/>
  <c r="K16" i="1"/>
  <c r="L16" i="1" s="1"/>
  <c r="E17" i="1"/>
  <c r="F17" i="1" s="1"/>
  <c r="K17" i="1"/>
  <c r="L17" i="1" s="1"/>
  <c r="E18" i="1"/>
  <c r="F18" i="1" s="1"/>
  <c r="K18" i="1"/>
  <c r="L18" i="1" s="1"/>
  <c r="E19" i="1"/>
  <c r="F19" i="1" s="1"/>
  <c r="K19" i="1"/>
  <c r="L19" i="1" s="1"/>
  <c r="E20" i="1"/>
  <c r="F20" i="1" s="1"/>
  <c r="K20" i="1"/>
  <c r="L20" i="1" s="1"/>
  <c r="E21" i="1"/>
  <c r="F21" i="1" s="1"/>
  <c r="K21" i="1"/>
  <c r="L21" i="1" s="1"/>
  <c r="E22" i="1"/>
  <c r="F22" i="1" s="1"/>
  <c r="K22" i="1"/>
  <c r="L22" i="1" s="1"/>
  <c r="E23" i="1"/>
  <c r="F23" i="1" s="1"/>
  <c r="K23" i="1"/>
  <c r="L23" i="1" s="1"/>
  <c r="F24" i="1"/>
  <c r="L24" i="1"/>
  <c r="E26" i="1" l="1"/>
  <c r="F26" i="1" s="1"/>
  <c r="K26" i="1"/>
  <c r="L26" i="1" s="1"/>
  <c r="E25" i="1"/>
  <c r="F25" i="1" s="1"/>
  <c r="K25" i="1"/>
  <c r="L25" i="1" s="1"/>
  <c r="E5" i="1"/>
  <c r="F5" i="1" s="1"/>
  <c r="K5" i="1"/>
  <c r="L5" i="1" s="1"/>
  <c r="E3" i="1" l="1"/>
  <c r="E4" i="1"/>
  <c r="F4" i="1" s="1"/>
  <c r="E2" i="1"/>
  <c r="K3" i="1"/>
  <c r="K4" i="1"/>
  <c r="K2" i="1"/>
  <c r="L3" i="1" l="1"/>
  <c r="L4" i="1"/>
  <c r="L2" i="1"/>
  <c r="F3" i="1" l="1"/>
  <c r="F2" i="1"/>
</calcChain>
</file>

<file path=xl/sharedStrings.xml><?xml version="1.0" encoding="utf-8"?>
<sst xmlns="http://schemas.openxmlformats.org/spreadsheetml/2006/main" count="168" uniqueCount="135">
  <si>
    <t>Date de début arrêt</t>
  </si>
  <si>
    <t>Date de fin arrêt</t>
  </si>
  <si>
    <t>Décès suite à accident de travail</t>
  </si>
  <si>
    <t>Filière</t>
  </si>
  <si>
    <t>Types d'activités</t>
  </si>
  <si>
    <t>Nature des lésions</t>
  </si>
  <si>
    <t>Siège des lésions</t>
  </si>
  <si>
    <t>Eléments matériels</t>
  </si>
  <si>
    <r>
      <t xml:space="preserve">Date arrêté de reconnaissance </t>
    </r>
    <r>
      <rPr>
        <sz val="11"/>
        <color rgb="FF7030A0"/>
        <rFont val="Calibri"/>
        <family val="2"/>
        <scheme val="minor"/>
      </rPr>
      <t>MP</t>
    </r>
    <r>
      <rPr>
        <sz val="11"/>
        <color theme="1"/>
        <rFont val="Calibri"/>
        <family val="2"/>
        <scheme val="minor"/>
      </rPr>
      <t xml:space="preserve"> par la collectivité / l'établissement</t>
    </r>
  </si>
  <si>
    <t>NOM et Prénom de la victime</t>
  </si>
  <si>
    <t>Sexe</t>
  </si>
  <si>
    <t>n° MP</t>
  </si>
  <si>
    <t>Date de début arrêt 1</t>
  </si>
  <si>
    <t>Date de fin arrêt 1</t>
  </si>
  <si>
    <t>Date de début arrêt 2</t>
  </si>
  <si>
    <t>Date de fin arrêt 2</t>
  </si>
  <si>
    <t>Date de début arrêt 3</t>
  </si>
  <si>
    <t>Date de fin arrêt 3</t>
  </si>
  <si>
    <t>Durée totale de l'arrêt (des arrêts)</t>
  </si>
  <si>
    <t>Date de naissance</t>
  </si>
  <si>
    <t>Tranche d'âge</t>
  </si>
  <si>
    <t>oui</t>
  </si>
  <si>
    <t>non</t>
  </si>
  <si>
    <t>tranche d'arrêt</t>
  </si>
  <si>
    <t>Accident de trajet</t>
  </si>
  <si>
    <t>administrative</t>
  </si>
  <si>
    <t>animation</t>
  </si>
  <si>
    <t>culturelle</t>
  </si>
  <si>
    <t>police municipale</t>
  </si>
  <si>
    <t>sécurité et sapeurs pompiers</t>
  </si>
  <si>
    <t>sociale</t>
  </si>
  <si>
    <t>sportive</t>
  </si>
  <si>
    <t>technique</t>
  </si>
  <si>
    <t>Entretien, nettoyage et rangement
(des locaux notamment)</t>
  </si>
  <si>
    <t>Services aux personnes - Travail social
(enfants, personnes âgées, accompagnement social, etc.)</t>
  </si>
  <si>
    <t>Travail administratif et services généraux</t>
  </si>
  <si>
    <t>Intervention, secours, lutte contre l'incendie</t>
  </si>
  <si>
    <t>Espaces verts</t>
  </si>
  <si>
    <t>Collecte des ordures ménagères
(collecte et traitement des déchets)</t>
  </si>
  <si>
    <t>Préparation, fermeture, rangement de chantiers
(nettoiement voirie)</t>
  </si>
  <si>
    <t>Voirie - Chantiers
(maintenance de la voirie)</t>
  </si>
  <si>
    <t>Réparation et fabrication
(ateliers et opérations de maintenance des bâtiments, véhicules, etc.)</t>
  </si>
  <si>
    <t>Restauration
(préparation et service)</t>
  </si>
  <si>
    <t>Entretien physique et sportif
(activités sportives et de loisirs)</t>
  </si>
  <si>
    <t>Coordination, contrôle, surveillance, accueil
(police, gardiennage, maintien de l'ordre)</t>
  </si>
  <si>
    <t>Maintenance eau et assainissement</t>
  </si>
  <si>
    <t>Magasinage et stockage</t>
  </si>
  <si>
    <t>Affaires culturelles
(manifestations, fêtes, cérémonies et spectacles)</t>
  </si>
  <si>
    <t>Funéraires</t>
  </si>
  <si>
    <t>Autres activités</t>
  </si>
  <si>
    <t>Atteinte ostéo-articulaire et/ou musculaire (entorse, douleur d'effort, etc.)</t>
  </si>
  <si>
    <t>Contusion, hématome</t>
  </si>
  <si>
    <t>Plaie</t>
  </si>
  <si>
    <t>Fracture</t>
  </si>
  <si>
    <t>Présence de corps étrangers</t>
  </si>
  <si>
    <t>Intoxication par ingestion, par inhalation, par voie cutanée</t>
  </si>
  <si>
    <t>Piqûre</t>
  </si>
  <si>
    <t>Lésions internes</t>
  </si>
  <si>
    <t>Brûlure physique, chimique</t>
  </si>
  <si>
    <t>Atteintes sensorielles</t>
  </si>
  <si>
    <t>Commotion, perte de connaissance</t>
  </si>
  <si>
    <t>Lésions de nature multiple</t>
  </si>
  <si>
    <t>Morsure</t>
  </si>
  <si>
    <t>Réaction allergique ou inflammatoire cutanée ou muqueuse</t>
  </si>
  <si>
    <t>Lésions nerveuses</t>
  </si>
  <si>
    <t>Electrisation, électrocution</t>
  </si>
  <si>
    <t>Gelures</t>
  </si>
  <si>
    <t>Lésions potentiellement infectieuses dues aux produits biologiques</t>
  </si>
  <si>
    <t>Amputation</t>
  </si>
  <si>
    <t>Asphyxie</t>
  </si>
  <si>
    <t>Autre</t>
  </si>
  <si>
    <t>Main</t>
  </si>
  <si>
    <t>Colonne vertébrale (cervicale, dorsale, lombaire, sacrum, coccyx)</t>
  </si>
  <si>
    <t>Pied</t>
  </si>
  <si>
    <t>Membre inférieur (hanche, cuisse, genou, jambe, cheville, cou-de-pied)</t>
  </si>
  <si>
    <t>Tête (yeux exceptés)</t>
  </si>
  <si>
    <t>Yeux</t>
  </si>
  <si>
    <t>Tronc (thorax, abdomen, région lombaire, bassin, périnée, organes génitaux)</t>
  </si>
  <si>
    <t>Localisation multiple</t>
  </si>
  <si>
    <t>Autres</t>
  </si>
  <si>
    <t>Objets ou personnes en cours de manipulation ou transport manuel</t>
  </si>
  <si>
    <t>Chutes de plain-pied</t>
  </si>
  <si>
    <t>Objets, masses, particules en mouvement accidentel</t>
  </si>
  <si>
    <t>Chutes avec dénivellation</t>
  </si>
  <si>
    <t>Véhicules et engins</t>
  </si>
  <si>
    <t>Outils à main</t>
  </si>
  <si>
    <t>Agression - Violence</t>
  </si>
  <si>
    <t>Accessoire de levage, amarrage et préhension</t>
  </si>
  <si>
    <t>Appareils de manutention et engins de levage</t>
  </si>
  <si>
    <t>Matières explosives, inflammables ou dangereuses</t>
  </si>
  <si>
    <t>Machines</t>
  </si>
  <si>
    <t>Electricité</t>
  </si>
  <si>
    <t>Outils souillés (sang, urine)</t>
  </si>
  <si>
    <t>F</t>
  </si>
  <si>
    <t>M</t>
  </si>
  <si>
    <t>1  - Affections dues au plomb et à ses composés</t>
  </si>
  <si>
    <t>30 - Affections professionnelles consécutives à l'inhalation de poussières d'amiante</t>
  </si>
  <si>
    <t>30bis - Cancer broncho-pulmonaire provoqué par l'inhalation de poussières d'amiante</t>
  </si>
  <si>
    <t>40 - Maladies dues aux bacilles tuberculeux et à certaines mycobactéries atypiques</t>
  </si>
  <si>
    <t>42 - Atteinte auditive provoquée par les bruits lésionnels</t>
  </si>
  <si>
    <t>57A - Affection périarticulaire Epaule</t>
  </si>
  <si>
    <t>57B - Affection périarticulaire Coude</t>
  </si>
  <si>
    <t>57C - Affection périarticualire Poignet - Main et doigt</t>
  </si>
  <si>
    <t>57D et E - Affections périarticulaires Genou, Cheville, Pied</t>
  </si>
  <si>
    <t>66 - Rhinite et asthmes professionnels</t>
  </si>
  <si>
    <t>69 - Affections provoquées par les vibrations et les chocs transmis par certaines machines outils, outils et objets</t>
  </si>
  <si>
    <t>97 - Affections chroniques du rachis lombaire provoquées par des vibrations de basses et moyennes fréquences transmises au corps entier</t>
  </si>
  <si>
    <t>98 - Affections chroniques du rachis lombaire provoquées par la manutention manuelle de charges lourdes</t>
  </si>
  <si>
    <t>Hors tableau</t>
  </si>
  <si>
    <t>Autres tableaux</t>
  </si>
  <si>
    <t>arrêt de travail</t>
  </si>
  <si>
    <t>Durée de l'arrêt en j</t>
  </si>
  <si>
    <t>Age</t>
  </si>
  <si>
    <t>Membre supérieur (épaule, bras, coude, avant-bras, poignet)</t>
  </si>
  <si>
    <t>Date de l'accident</t>
  </si>
  <si>
    <t>Nom et Prénom de la victime</t>
  </si>
  <si>
    <t>Descritpif de l'accident
(où, quand, comment)</t>
  </si>
  <si>
    <t>Nombre de Tranche d'âge</t>
  </si>
  <si>
    <t>entre 35 et 39 ans</t>
  </si>
  <si>
    <t>entre 50 et 54 ans</t>
  </si>
  <si>
    <t>entre 60 et 64 ans</t>
  </si>
  <si>
    <t>entre 40 et 44 ans</t>
  </si>
  <si>
    <t>Nombre de tranche d'arrêt</t>
  </si>
  <si>
    <t>90j et plus</t>
  </si>
  <si>
    <t>entre 22 et 89j</t>
  </si>
  <si>
    <t>entre 4 et 21j</t>
  </si>
  <si>
    <t>moins de 25 ans</t>
  </si>
  <si>
    <t>Nombre de Accident de trajet</t>
  </si>
  <si>
    <t>Étiquettes de lignes</t>
  </si>
  <si>
    <t>Total général</t>
  </si>
  <si>
    <t>Étiquettes de colonnes</t>
  </si>
  <si>
    <t>(vide)</t>
  </si>
  <si>
    <t>Nombre de Date de l'accident</t>
  </si>
  <si>
    <t>Nombre de Types d'activités</t>
  </si>
  <si>
    <t>Nombre de Nature des lésions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</si>
</sst>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orbel"/>
      <family val="2"/>
    </font>
    <font>
      <sz val="10"/>
      <color theme="1"/>
      <name val="Corbel"/>
      <family val="2"/>
    </font>
    <font>
      <sz val="10"/>
      <color theme="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0" applyFont="1"/>
    <xf numFmtId="16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Protection="1"/>
    <xf numFmtId="164" fontId="4" fillId="0" borderId="3" xfId="0" applyNumberFormat="1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164" fontId="4" fillId="0" borderId="4" xfId="0" applyNumberFormat="1" applyFont="1" applyBorder="1" applyAlignment="1" applyProtection="1">
      <alignment vertical="center" wrapText="1"/>
      <protection locked="0"/>
    </xf>
    <xf numFmtId="0" fontId="4" fillId="0" borderId="4" xfId="0" quotePrefix="1" applyFont="1" applyBorder="1" applyAlignment="1" applyProtection="1">
      <alignment vertical="center" wrapText="1"/>
      <protection locked="0"/>
    </xf>
    <xf numFmtId="14" fontId="4" fillId="0" borderId="4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164" fontId="4" fillId="0" borderId="6" xfId="0" applyNumberFormat="1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164" fontId="4" fillId="0" borderId="7" xfId="0" applyNumberFormat="1" applyFont="1" applyBorder="1" applyAlignment="1" applyProtection="1">
      <alignment vertical="center" wrapText="1"/>
      <protection locked="0"/>
    </xf>
    <xf numFmtId="0" fontId="4" fillId="0" borderId="7" xfId="0" quotePrefix="1" applyFont="1" applyBorder="1" applyAlignment="1" applyProtection="1">
      <alignment vertical="center" wrapText="1"/>
      <protection locked="0"/>
    </xf>
    <xf numFmtId="14" fontId="4" fillId="0" borderId="7" xfId="0" applyNumberFormat="1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0" fillId="0" borderId="0" xfId="0" pivotButton="1"/>
    <xf numFmtId="0" fontId="0" fillId="0" borderId="0" xfId="0" applyNumberFormat="1"/>
    <xf numFmtId="164" fontId="4" fillId="0" borderId="9" xfId="0" applyNumberFormat="1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164" fontId="4" fillId="0" borderId="10" xfId="0" applyNumberFormat="1" applyFont="1" applyBorder="1" applyAlignment="1" applyProtection="1">
      <alignment vertical="center" wrapText="1"/>
      <protection locked="0"/>
    </xf>
    <xf numFmtId="14" fontId="4" fillId="0" borderId="10" xfId="0" applyNumberFormat="1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left"/>
    </xf>
    <xf numFmtId="0" fontId="4" fillId="0" borderId="0" xfId="0" applyNumberFormat="1" applyFont="1" applyFill="1" applyProtection="1"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0" xfId="0" quotePrefix="1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numFmt numFmtId="19" formatCode="dd/mm/yyyy"/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numFmt numFmtId="19" formatCode="dd/mm/yyyy"/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numFmt numFmtId="164" formatCode="dd/mm/yy;@"/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numFmt numFmtId="164" formatCode="dd/mm/yy;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orbe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  <protection locked="0" hidden="0"/>
    </dxf>
    <dxf>
      <fill>
        <patternFill>
          <bgColor rgb="FFC6D585"/>
        </patternFill>
      </fill>
    </dxf>
  </dxfs>
  <tableStyles count="1" defaultTableStyle="TableStyleMedium2" defaultPivotStyle="PivotStyleLight16">
    <tableStyle name="Style de tableau 1" pivot="0" count="1">
      <tableStyleElement type="headerRow" dxfId="24"/>
    </tableStyle>
  </tableStyles>
  <colors>
    <mruColors>
      <color rgb="FFC6D585"/>
      <color rgb="FFA5BE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[Modele tableau suivi des accidents numérique.xlsx]répatition par tranche d'âge!Tableau croisé dynamique9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des accidents</a:t>
            </a:r>
            <a:r>
              <a:rPr lang="fr-FR" baseline="0"/>
              <a:t> par tr</a:t>
            </a:r>
            <a:r>
              <a:rPr lang="fr-FR"/>
              <a:t>anche d'âge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'répatition par tranche d''âge'!$B$3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'répatition par tranche d''âge'!$A$4:$A$8</c:f>
              <c:strCache>
                <c:ptCount val="5"/>
                <c:pt idx="0">
                  <c:v>moins de 25 ans</c:v>
                </c:pt>
                <c:pt idx="1">
                  <c:v>entre 35 et 39 ans</c:v>
                </c:pt>
                <c:pt idx="2">
                  <c:v>entre 40 et 44 ans</c:v>
                </c:pt>
                <c:pt idx="3">
                  <c:v>entre 50 et 54 ans</c:v>
                </c:pt>
                <c:pt idx="4">
                  <c:v>entre 60 et 64 ans</c:v>
                </c:pt>
              </c:strCache>
            </c:strRef>
          </c:cat>
          <c:val>
            <c:numRef>
              <c:f>'répatition par tranche d''âge'!$B$4:$B$8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F-4CA2-983F-3B51D85C0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8099592"/>
        <c:axId val="242332720"/>
      </c:barChart>
      <c:catAx>
        <c:axId val="158099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2332720"/>
        <c:crosses val="autoZero"/>
        <c:auto val="1"/>
        <c:lblAlgn val="ctr"/>
        <c:lblOffset val="100"/>
        <c:noMultiLvlLbl val="0"/>
      </c:catAx>
      <c:valAx>
        <c:axId val="24233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099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[Modele tableau suivi des accidents numérique.xlsx]répartition par durée d'arrêt!Tableau croisé dynamique14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</a:t>
            </a:r>
            <a:r>
              <a:rPr lang="en-US" baseline="0"/>
              <a:t> des accidents en fonction de la durée de l'arrêt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'répartition par durée d''arrêt'!$B$3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'répartition par durée d''arrêt'!$A$4:$A$6</c:f>
              <c:strCache>
                <c:ptCount val="3"/>
                <c:pt idx="0">
                  <c:v>entre 4 et 21j</c:v>
                </c:pt>
                <c:pt idx="1">
                  <c:v>entre 22 et 89j</c:v>
                </c:pt>
                <c:pt idx="2">
                  <c:v>90j et plus</c:v>
                </c:pt>
              </c:strCache>
            </c:strRef>
          </c:cat>
          <c:val>
            <c:numRef>
              <c:f>'répartition par durée d''arrêt'!$B$4:$B$6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2-40B8-8E97-1F72945A1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333984"/>
        <c:axId val="335333656"/>
      </c:barChart>
      <c:catAx>
        <c:axId val="33533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5333656"/>
        <c:crosses val="autoZero"/>
        <c:auto val="1"/>
        <c:lblAlgn val="ctr"/>
        <c:lblOffset val="100"/>
        <c:noMultiLvlLbl val="0"/>
      </c:catAx>
      <c:valAx>
        <c:axId val="33533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533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[Modele tableau suivi des accidents numérique.xlsx]répartition par type et arrêt!Tableau croisé dynamique21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</a:t>
            </a:r>
            <a:r>
              <a:rPr lang="fr-FR" baseline="0"/>
              <a:t> des accidents avec et sans arrêt en fonction de leur origine (trajet ou non)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'répartition par type et arrêt'!$B$3:$B$4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'répartition par type et arrêt'!$A$5:$A$7</c:f>
              <c:strCache>
                <c:ptCount val="2"/>
                <c:pt idx="0">
                  <c:v>non</c:v>
                </c:pt>
                <c:pt idx="1">
                  <c:v>oui</c:v>
                </c:pt>
              </c:strCache>
            </c:strRef>
          </c:cat>
          <c:val>
            <c:numRef>
              <c:f>'répartition par type et arrêt'!$B$5:$B$7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9-4BBA-8C2A-7DC216671057}"/>
            </c:ext>
          </c:extLst>
        </c:ser>
        <c:ser>
          <c:idx val="1"/>
          <c:order val="1"/>
          <c:tx>
            <c:strRef>
              <c:f>'répartition par type et arrêt'!$C$3:$C$4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'répartition par type et arrêt'!$A$5:$A$7</c:f>
              <c:strCache>
                <c:ptCount val="2"/>
                <c:pt idx="0">
                  <c:v>non</c:v>
                </c:pt>
                <c:pt idx="1">
                  <c:v>oui</c:v>
                </c:pt>
              </c:strCache>
            </c:strRef>
          </c:cat>
          <c:val>
            <c:numRef>
              <c:f>'répartition par type et arrêt'!$C$5:$C$7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9-4BBA-8C2A-7DC216671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2"/>
        <c:overlap val="100"/>
        <c:axId val="247012592"/>
        <c:axId val="335755296"/>
      </c:barChart>
      <c:catAx>
        <c:axId val="24701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5755296"/>
        <c:crosses val="autoZero"/>
        <c:auto val="1"/>
        <c:lblAlgn val="ctr"/>
        <c:lblOffset val="100"/>
        <c:noMultiLvlLbl val="0"/>
      </c:catAx>
      <c:valAx>
        <c:axId val="33575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701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[Modele tableau suivi des accidents numérique.xlsx]répartition par filière!Tableau croisé dynamique33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</a:t>
            </a:r>
            <a:r>
              <a:rPr lang="fr-FR" baseline="0"/>
              <a:t> des accidents par filière</a:t>
            </a:r>
            <a:endParaRPr lang="fr-FR"/>
          </a:p>
        </c:rich>
      </c:tx>
      <c:overlay val="0"/>
      <c:spPr>
        <a:noFill/>
        <a:ln>
          <a:solidFill>
            <a:schemeClr val="accent1">
              <a:alpha val="98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'répartition par filière'!$B$3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57-435B-8968-9C52EFE2D2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57-435B-8968-9C52EFE2D2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57-435B-8968-9C52EFE2D2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57-435B-8968-9C52EFE2D2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'répartition par filière'!$A$4:$A$8</c:f>
              <c:strCache>
                <c:ptCount val="4"/>
                <c:pt idx="0">
                  <c:v>administrative</c:v>
                </c:pt>
                <c:pt idx="1">
                  <c:v>sécurité et sapeurs pompiers</c:v>
                </c:pt>
                <c:pt idx="2">
                  <c:v>technique</c:v>
                </c:pt>
                <c:pt idx="3">
                  <c:v>(vide)</c:v>
                </c:pt>
              </c:strCache>
            </c:strRef>
          </c:cat>
          <c:val>
            <c:numRef>
              <c:f>'répartition par filière'!$B$4:$B$8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4-405A-8937-9308EBA3B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[Modele tableau suivi des accidents numérique.xlsx]répartition par type d'activité!Tableau croisé dynamique1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</a:t>
            </a:r>
            <a:r>
              <a:rPr lang="en-US" baseline="0"/>
              <a:t> des accidents pas type d'activité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'répartition par type d''activité'!$B$3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'répartition par type d''activité'!$A$4:$A$8</c:f>
              <c:strCache>
                <c:ptCount val="4"/>
                <c:pt idx="0">
                  <c:v>Entretien, nettoyage et rangement
(des locaux notamment)</c:v>
                </c:pt>
                <c:pt idx="1">
                  <c:v>Espaces verts</c:v>
                </c:pt>
                <c:pt idx="2">
                  <c:v>Intervention, secours, lutte contre l'incendie</c:v>
                </c:pt>
                <c:pt idx="3">
                  <c:v>Travail administratif et services généraux</c:v>
                </c:pt>
              </c:strCache>
            </c:strRef>
          </c:cat>
          <c:val>
            <c:numRef>
              <c:f>'répartition par type d''activité'!$B$4:$B$8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3-4A1F-B6BD-8397F7319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842208"/>
        <c:axId val="376845816"/>
        <c:axId val="0"/>
      </c:bar3DChart>
      <c:catAx>
        <c:axId val="37684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6845816"/>
        <c:crosses val="autoZero"/>
        <c:auto val="1"/>
        <c:lblAlgn val="ctr"/>
        <c:lblOffset val="100"/>
        <c:noMultiLvlLbl val="0"/>
      </c:catAx>
      <c:valAx>
        <c:axId val="37684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684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[Modele tableau suivi des accidents numérique.xlsx]Feuil5!Tableau croisé dynamique2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</a:t>
            </a:r>
            <a:r>
              <a:rPr lang="fr-FR" baseline="0"/>
              <a:t> des accidents en fonction de siège et du type de lésion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Feuil5!$B$3:$B$4</c:f>
              <c:strCache>
                <c:ptCount val="1"/>
                <c:pt idx="0">
                  <c:v>Contusion, hématome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Feuil5!$A$5:$A$9</c:f>
              <c:strCache>
                <c:ptCount val="4"/>
                <c:pt idx="0">
                  <c:v>Membre inférieur (hanche, cuisse, genou, jambe, cheville, cou-de-pied)</c:v>
                </c:pt>
                <c:pt idx="1">
                  <c:v>Pied</c:v>
                </c:pt>
                <c:pt idx="2">
                  <c:v>Tronc (thorax, abdomen, région lombaire, bassin, périnée, organes génitaux)</c:v>
                </c:pt>
                <c:pt idx="3">
                  <c:v>(vide)</c:v>
                </c:pt>
              </c:strCache>
            </c:strRef>
          </c:cat>
          <c:val>
            <c:numRef>
              <c:f>Feuil5!$B$5:$B$9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7-4705-BEB2-50C78A953B9F}"/>
            </c:ext>
          </c:extLst>
        </c:ser>
        <c:ser>
          <c:idx val="1"/>
          <c:order val="1"/>
          <c:tx>
            <c:strRef>
              <c:f>Feuil5!$C$3:$C$4</c:f>
              <c:strCache>
                <c:ptCount val="1"/>
                <c:pt idx="0">
                  <c:v>Fracture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Feuil5!$A$5:$A$9</c:f>
              <c:strCache>
                <c:ptCount val="4"/>
                <c:pt idx="0">
                  <c:v>Membre inférieur (hanche, cuisse, genou, jambe, cheville, cou-de-pied)</c:v>
                </c:pt>
                <c:pt idx="1">
                  <c:v>Pied</c:v>
                </c:pt>
                <c:pt idx="2">
                  <c:v>Tronc (thorax, abdomen, région lombaire, bassin, périnée, organes génitaux)</c:v>
                </c:pt>
                <c:pt idx="3">
                  <c:v>(vide)</c:v>
                </c:pt>
              </c:strCache>
            </c:strRef>
          </c:cat>
          <c:val>
            <c:numRef>
              <c:f>Feuil5!$C$5:$C$9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7-4705-BEB2-50C78A953B9F}"/>
            </c:ext>
          </c:extLst>
        </c:ser>
        <c:ser>
          <c:idx val="2"/>
          <c:order val="2"/>
          <c:tx>
            <c:strRef>
              <c:f>Feuil5!$D$3:$D$4</c:f>
              <c:strCache>
                <c:ptCount val="1"/>
                <c:pt idx="0">
                  <c:v>Lésions internes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Feuil5!$A$5:$A$9</c:f>
              <c:strCache>
                <c:ptCount val="4"/>
                <c:pt idx="0">
                  <c:v>Membre inférieur (hanche, cuisse, genou, jambe, cheville, cou-de-pied)</c:v>
                </c:pt>
                <c:pt idx="1">
                  <c:v>Pied</c:v>
                </c:pt>
                <c:pt idx="2">
                  <c:v>Tronc (thorax, abdomen, région lombaire, bassin, périnée, organes génitaux)</c:v>
                </c:pt>
                <c:pt idx="3">
                  <c:v>(vide)</c:v>
                </c:pt>
              </c:strCache>
            </c:strRef>
          </c:cat>
          <c:val>
            <c:numRef>
              <c:f>Feuil5!$D$5:$D$9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97-4705-BEB2-50C78A953B9F}"/>
            </c:ext>
          </c:extLst>
        </c:ser>
        <c:ser>
          <c:idx val="3"/>
          <c:order val="3"/>
          <c:tx>
            <c:strRef>
              <c:f>Feuil5!$E$3:$E$4</c:f>
              <c:strCache>
                <c:ptCount val="1"/>
                <c:pt idx="0">
                  <c:v>Lésions potentiellement infectieuses dues aux produits biologiques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Feuil5!$A$5:$A$9</c:f>
              <c:strCache>
                <c:ptCount val="4"/>
                <c:pt idx="0">
                  <c:v>Membre inférieur (hanche, cuisse, genou, jambe, cheville, cou-de-pied)</c:v>
                </c:pt>
                <c:pt idx="1">
                  <c:v>Pied</c:v>
                </c:pt>
                <c:pt idx="2">
                  <c:v>Tronc (thorax, abdomen, région lombaire, bassin, périnée, organes génitaux)</c:v>
                </c:pt>
                <c:pt idx="3">
                  <c:v>(vide)</c:v>
                </c:pt>
              </c:strCache>
            </c:strRef>
          </c:cat>
          <c:val>
            <c:numRef>
              <c:f>Feuil5!$E$5:$E$9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97-4705-BEB2-50C78A953B9F}"/>
            </c:ext>
          </c:extLst>
        </c:ser>
        <c:ser>
          <c:idx val="4"/>
          <c:order val="4"/>
          <c:tx>
            <c:strRef>
              <c:f>Feuil5!$F$3:$F$4</c:f>
              <c:strCache>
                <c:ptCount val="1"/>
                <c:pt idx="0">
                  <c:v>(vide)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Feuil5!$A$5:$A$9</c:f>
              <c:strCache>
                <c:ptCount val="4"/>
                <c:pt idx="0">
                  <c:v>Membre inférieur (hanche, cuisse, genou, jambe, cheville, cou-de-pied)</c:v>
                </c:pt>
                <c:pt idx="1">
                  <c:v>Pied</c:v>
                </c:pt>
                <c:pt idx="2">
                  <c:v>Tronc (thorax, abdomen, région lombaire, bassin, périnée, organes génitaux)</c:v>
                </c:pt>
                <c:pt idx="3">
                  <c:v>(vide)</c:v>
                </c:pt>
              </c:strCache>
            </c:strRef>
          </c:cat>
          <c:val>
            <c:numRef>
              <c:f>Feuil5!$F$5:$F$9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7A97-4705-BEB2-50C78A953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2428736"/>
        <c:axId val="382429064"/>
        <c:axId val="0"/>
      </c:bar3DChart>
      <c:catAx>
        <c:axId val="3824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2429064"/>
        <c:crosses val="autoZero"/>
        <c:auto val="1"/>
        <c:lblAlgn val="ctr"/>
        <c:lblOffset val="100"/>
        <c:noMultiLvlLbl val="0"/>
      </c:catAx>
      <c:valAx>
        <c:axId val="38242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242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2</xdr:row>
      <xdr:rowOff>175260</xdr:rowOff>
    </xdr:from>
    <xdr:to>
      <xdr:col>8</xdr:col>
      <xdr:colOff>281940</xdr:colOff>
      <xdr:row>17</xdr:row>
      <xdr:rowOff>175260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651510</xdr:colOff>
      <xdr:row>1</xdr:row>
      <xdr:rowOff>106680</xdr:rowOff>
    </xdr:from>
    <xdr:to>
      <xdr:col>8</xdr:col>
      <xdr:colOff>468630</xdr:colOff>
      <xdr:row>16</xdr:row>
      <xdr:rowOff>106680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118110</xdr:colOff>
      <xdr:row>1</xdr:row>
      <xdr:rowOff>144780</xdr:rowOff>
    </xdr:from>
    <xdr:to>
      <xdr:col>9</xdr:col>
      <xdr:colOff>727710</xdr:colOff>
      <xdr:row>16</xdr:row>
      <xdr:rowOff>144780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331470</xdr:colOff>
      <xdr:row>0</xdr:row>
      <xdr:rowOff>167640</xdr:rowOff>
    </xdr:from>
    <xdr:to>
      <xdr:col>8</xdr:col>
      <xdr:colOff>148590</xdr:colOff>
      <xdr:row>15</xdr:row>
      <xdr:rowOff>167640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1421130</xdr:colOff>
      <xdr:row>8</xdr:row>
      <xdr:rowOff>45720</xdr:rowOff>
    </xdr:from>
    <xdr:to>
      <xdr:col>2</xdr:col>
      <xdr:colOff>834390</xdr:colOff>
      <xdr:row>23</xdr:row>
      <xdr:rowOff>45720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2827020</xdr:colOff>
      <xdr:row>8</xdr:row>
      <xdr:rowOff>167640</xdr:rowOff>
    </xdr:from>
    <xdr:to>
      <xdr:col>4</xdr:col>
      <xdr:colOff>3489960</xdr:colOff>
      <xdr:row>34</xdr:row>
      <xdr:rowOff>99060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e%20Pr&#233;vention/Courrier/Courrier%202016/suivi%20AT%20et%20MP%20-%20RASSCT_4_1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s"/>
      <sheetName val="MP"/>
      <sheetName val="paramètres listes déroulantes"/>
      <sheetName val="Feuil1"/>
    </sheetNames>
    <sheetDataSet>
      <sheetData sheetId="0"/>
      <sheetData sheetId="1"/>
      <sheetData sheetId="2"/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e Pourny" refreshedDate="42538.380545486114" createdVersion="6" refreshedVersion="6" minRefreshableVersion="3" recordCount="6">
  <cacheSource type="worksheet">
    <worksheetSource name="Tableau1"/>
  </cacheSource>
  <cacheFields count="19">
    <cacheField name="Date de l'accident" numFmtId="164">
      <sharedItems containsSemiMixedTypes="0" containsNonDate="0" containsDate="1" containsString="0" minDate="2015-03-14T00:00:00" maxDate="2016-05-26T00:00:00"/>
    </cacheField>
    <cacheField name="Nom et Prénom de la victime" numFmtId="0">
      <sharedItems/>
    </cacheField>
    <cacheField name="Sexe" numFmtId="0">
      <sharedItems/>
    </cacheField>
    <cacheField name="Date de naissance" numFmtId="164">
      <sharedItems containsSemiMixedTypes="0" containsNonDate="0" containsDate="1" containsString="0" minDate="1956-09-15T00:00:00" maxDate="2000-04-15T00:00:00"/>
    </cacheField>
    <cacheField name="Age" numFmtId="0">
      <sharedItems containsSemiMixedTypes="0" containsString="0" containsNumber="1" containsInteger="1" minValue="16" maxValue="60"/>
    </cacheField>
    <cacheField name="Tranche d'âge" numFmtId="0">
      <sharedItems/>
    </cacheField>
    <cacheField name="Accident de trajet" numFmtId="0">
      <sharedItems/>
    </cacheField>
    <cacheField name="arrêt de travail" numFmtId="0">
      <sharedItems/>
    </cacheField>
    <cacheField name="Date de début arrêt" numFmtId="14">
      <sharedItems containsNonDate="0" containsDate="1" containsString="0" containsBlank="1" minDate="2016-01-01T00:00:00" maxDate="2016-05-16T00:00:00"/>
    </cacheField>
    <cacheField name="Date de fin arrêt" numFmtId="14">
      <sharedItems containsNonDate="0" containsDate="1" containsString="0" containsBlank="1" minDate="2016-04-15T00:00:00" maxDate="2016-06-16T00:00:00"/>
    </cacheField>
    <cacheField name="Durée de l'arrêt en j" numFmtId="0">
      <sharedItems containsMixedTypes="1" containsNumber="1" containsInteger="1" minValue="21" maxValue="146"/>
    </cacheField>
    <cacheField name="tranche d'arrêt" numFmtId="0">
      <sharedItems count="4">
        <s v="90j et plus"/>
        <s v="entre 4 et 21j"/>
        <s v=""/>
        <s v="entre 22 et 89j"/>
      </sharedItems>
    </cacheField>
    <cacheField name="Décès suite à accident de travail" numFmtId="0">
      <sharedItems/>
    </cacheField>
    <cacheField name="Filière" numFmtId="0">
      <sharedItems containsBlank="1"/>
    </cacheField>
    <cacheField name="Types d'activités" numFmtId="0">
      <sharedItems containsBlank="1"/>
    </cacheField>
    <cacheField name="Nature des lésions" numFmtId="0">
      <sharedItems containsBlank="1"/>
    </cacheField>
    <cacheField name="Siège des lésions" numFmtId="0">
      <sharedItems containsBlank="1"/>
    </cacheField>
    <cacheField name="Eléments matériels" numFmtId="0">
      <sharedItems containsBlank="1"/>
    </cacheField>
    <cacheField name="Descritpif de l'accident_x000a_(où, quand, comment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ie Pourny" refreshedDate="42538.431395949076" createdVersion="6" refreshedVersion="6" minRefreshableVersion="3" recordCount="6">
  <cacheSource type="worksheet">
    <worksheetSource name="Tableau1"/>
  </cacheSource>
  <cacheFields count="21">
    <cacheField name="Date de l'accident" numFmtId="164">
      <sharedItems containsSemiMixedTypes="0" containsNonDate="0" containsDate="1" containsString="0" minDate="2015-03-14T00:00:00" maxDate="2016-05-26T00:00:00" count="6">
        <d v="2016-02-25T00:00:00"/>
        <d v="2016-03-25T00:00:00"/>
        <d v="2016-05-25T00:00:00"/>
        <d v="2015-03-14T00:00:00"/>
        <d v="2015-05-15T00:00:00"/>
        <d v="2016-02-15T00:00:00"/>
      </sharedItems>
      <fieldGroup par="20" base="0">
        <rangePr groupBy="months" startDate="2015-03-14T00:00:00" endDate="2016-05-26T00:00:00"/>
        <groupItems count="14">
          <s v="&lt;14/03/2015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26/05/2016"/>
        </groupItems>
      </fieldGroup>
    </cacheField>
    <cacheField name="Nom et Prénom de la victime" numFmtId="0">
      <sharedItems/>
    </cacheField>
    <cacheField name="Sexe" numFmtId="0">
      <sharedItems/>
    </cacheField>
    <cacheField name="Date de naissance" numFmtId="164">
      <sharedItems containsSemiMixedTypes="0" containsNonDate="0" containsDate="1" containsString="0" minDate="1956-09-15T00:00:00" maxDate="2000-04-15T00:00:00"/>
    </cacheField>
    <cacheField name="Age" numFmtId="0">
      <sharedItems containsSemiMixedTypes="0" containsString="0" containsNumber="1" containsInteger="1" minValue="16" maxValue="60"/>
    </cacheField>
    <cacheField name="Tranche d'âge" numFmtId="0">
      <sharedItems count="5">
        <s v="entre 35 et 39 ans"/>
        <s v="entre 60 et 64 ans"/>
        <s v="entre 50 et 54 ans"/>
        <s v="entre 40 et 44 ans"/>
        <s v="moins de 25 ans"/>
      </sharedItems>
    </cacheField>
    <cacheField name="Accident de trajet" numFmtId="0">
      <sharedItems containsBlank="1" count="3">
        <s v="non"/>
        <s v="oui"/>
        <m u="1"/>
      </sharedItems>
    </cacheField>
    <cacheField name="arrêt de travail" numFmtId="0">
      <sharedItems count="2">
        <s v="oui"/>
        <s v="non"/>
      </sharedItems>
    </cacheField>
    <cacheField name="Date de début arrêt" numFmtId="14">
      <sharedItems containsNonDate="0" containsDate="1" containsString="0" containsBlank="1" minDate="2016-01-01T00:00:00" maxDate="2016-05-16T00:00:00"/>
    </cacheField>
    <cacheField name="Date de fin arrêt" numFmtId="14">
      <sharedItems containsNonDate="0" containsDate="1" containsString="0" containsBlank="1" minDate="2016-04-15T00:00:00" maxDate="2016-06-16T00:00:00"/>
    </cacheField>
    <cacheField name="Durée de l'arrêt en j" numFmtId="0">
      <sharedItems containsMixedTypes="1" containsNumber="1" containsInteger="1" minValue="21" maxValue="146"/>
    </cacheField>
    <cacheField name="tranche d'arrêt" numFmtId="0">
      <sharedItems/>
    </cacheField>
    <cacheField name="Décès suite à accident de travail" numFmtId="0">
      <sharedItems/>
    </cacheField>
    <cacheField name="Filière" numFmtId="0">
      <sharedItems containsBlank="1" count="4">
        <s v="technique"/>
        <s v="sécurité et sapeurs pompiers"/>
        <m/>
        <s v="administrative"/>
      </sharedItems>
    </cacheField>
    <cacheField name="Types d'activités" numFmtId="0">
      <sharedItems containsBlank="1" count="5">
        <s v="Entretien, nettoyage et rangement_x000a_(des locaux notamment)"/>
        <s v="Intervention, secours, lutte contre l'incendie"/>
        <s v="Espaces verts"/>
        <s v="Travail administratif et services généraux"/>
        <m u="1"/>
      </sharedItems>
    </cacheField>
    <cacheField name="Nature des lésions" numFmtId="0">
      <sharedItems containsBlank="1" count="5">
        <s v="Lésions potentiellement infectieuses dues aux produits biologiques"/>
        <s v="Lésions internes"/>
        <m/>
        <s v="Fracture"/>
        <s v="Contusion, hématome"/>
      </sharedItems>
    </cacheField>
    <cacheField name="Siège des lésions" numFmtId="0">
      <sharedItems containsBlank="1" count="4">
        <s v="Tronc (thorax, abdomen, région lombaire, bassin, périnée, organes génitaux)"/>
        <s v="Membre inférieur (hanche, cuisse, genou, jambe, cheville, cou-de-pied)"/>
        <m/>
        <s v="Pied"/>
      </sharedItems>
    </cacheField>
    <cacheField name="Eléments matériels" numFmtId="0">
      <sharedItems containsBlank="1"/>
    </cacheField>
    <cacheField name="Descritpif de l'accident_x000a_(où, quand, comment)" numFmtId="0">
      <sharedItems containsBlank="1"/>
    </cacheField>
    <cacheField name="Trimestres" numFmtId="0" databaseField="0">
      <fieldGroup base="0">
        <rangePr groupBy="quarters" startDate="2015-03-14T00:00:00" endDate="2016-05-26T00:00:00"/>
        <groupItems count="6">
          <s v="&lt;14/03/2015"/>
          <s v="Trimestre1"/>
          <s v="Trimestre2"/>
          <s v="Trimestre3"/>
          <s v="Trimestre4"/>
          <s v="&gt;26/05/2016"/>
        </groupItems>
      </fieldGroup>
    </cacheField>
    <cacheField name="Années" numFmtId="0" databaseField="0">
      <fieldGroup base="0">
        <rangePr groupBy="years" startDate="2015-03-14T00:00:00" endDate="2016-05-26T00:00:00"/>
        <groupItems count="4">
          <s v="&lt;14/03/2015"/>
          <s v="2015"/>
          <s v="2016"/>
          <s v="&gt;26/05/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d v="2016-02-25T00:00:00"/>
    <s v="Dupond Sophie"/>
    <s v="F"/>
    <d v="1980-12-25T00:00:00"/>
    <n v="36"/>
    <s v="entre 35 et 39 ans"/>
    <s v="non"/>
    <s v="oui"/>
    <d v="2016-01-01T00:00:00"/>
    <d v="2016-05-25T00:00:00"/>
    <n v="146"/>
    <x v="0"/>
    <s v="non"/>
    <s v="technique"/>
    <s v="Entretien, nettoyage et rangement_x000a_(des locaux notamment)"/>
    <s v="Lésions potentiellement infectieuses dues aux produits biologiques"/>
    <s v="Tronc (thorax, abdomen, région lombaire, bassin, périnée, organes génitaux)"/>
    <s v="Objets ou personnes en cours de manipulation ou transport manuel"/>
    <m/>
  </r>
  <r>
    <d v="2016-03-25T00:00:00"/>
    <s v="Durant Paul"/>
    <s v="M"/>
    <d v="1956-09-15T00:00:00"/>
    <n v="60"/>
    <s v="entre 60 et 64 ans"/>
    <s v="non"/>
    <s v="oui"/>
    <d v="2016-03-26T00:00:00"/>
    <d v="2016-04-15T00:00:00"/>
    <n v="21"/>
    <x v="1"/>
    <s v="non"/>
    <s v="sécurité et sapeurs pompiers"/>
    <s v="Intervention, secours, lutte contre l'incendie"/>
    <s v="Lésions internes"/>
    <s v="Membre inférieur (hanche, cuisse, genou, jambe, cheville, cou-de-pied)"/>
    <s v="Chutes de plain-pied"/>
    <s v="l'agent a trébuché sur un souche et s'est tordu la cheville"/>
  </r>
  <r>
    <d v="2016-05-25T00:00:00"/>
    <s v="Dupont Aline"/>
    <s v="F"/>
    <d v="1978-09-15T00:00:00"/>
    <n v="38"/>
    <s v="entre 35 et 39 ans"/>
    <s v="non"/>
    <s v="non"/>
    <m/>
    <m/>
    <s v=""/>
    <x v="2"/>
    <s v="non"/>
    <m/>
    <m/>
    <m/>
    <m/>
    <m/>
    <m/>
  </r>
  <r>
    <d v="2015-03-14T00:00:00"/>
    <s v="Test Agent"/>
    <s v="F"/>
    <d v="1964-05-15T00:00:00"/>
    <n v="52"/>
    <s v="entre 50 et 54 ans"/>
    <s v="non"/>
    <s v="oui"/>
    <d v="2016-05-15T00:00:00"/>
    <d v="2016-06-15T00:00:00"/>
    <n v="32"/>
    <x v="3"/>
    <s v="non"/>
    <s v="technique"/>
    <s v="Espaces verts"/>
    <s v="Fracture"/>
    <s v="Pied"/>
    <s v="Véhicules et engins"/>
    <s v="bla bla bla"/>
  </r>
  <r>
    <d v="2015-05-15T00:00:00"/>
    <s v="Agent Test"/>
    <s v="M"/>
    <d v="1975-06-25T00:00:00"/>
    <n v="41"/>
    <s v="entre 40 et 44 ans"/>
    <s v="oui"/>
    <s v="oui"/>
    <d v="2016-03-26T00:00:00"/>
    <d v="2016-04-15T00:00:00"/>
    <n v="21"/>
    <x v="1"/>
    <s v="non"/>
    <s v="administrative"/>
    <s v="Travail administratif et services généraux"/>
    <s v="Contusion, hématome"/>
    <s v="Membre inférieur (hanche, cuisse, genou, jambe, cheville, cou-de-pied)"/>
    <s v="Chutes de plain-pied"/>
    <m/>
  </r>
  <r>
    <d v="2016-02-15T00:00:00"/>
    <s v="Test Agent"/>
    <s v="M"/>
    <d v="2000-04-14T00:00:00"/>
    <n v="16"/>
    <s v="moins de 25 ans"/>
    <s v="oui"/>
    <s v="non"/>
    <m/>
    <m/>
    <s v=""/>
    <x v="2"/>
    <s v="non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">
  <r>
    <x v="0"/>
    <s v="Dupond Sophie"/>
    <s v="F"/>
    <d v="1980-12-25T00:00:00"/>
    <n v="36"/>
    <x v="0"/>
    <x v="0"/>
    <x v="0"/>
    <d v="2016-01-01T00:00:00"/>
    <d v="2016-05-25T00:00:00"/>
    <n v="146"/>
    <s v="90j et plus"/>
    <s v="non"/>
    <x v="0"/>
    <x v="0"/>
    <x v="0"/>
    <x v="0"/>
    <s v="Objets ou personnes en cours de manipulation ou transport manuel"/>
    <m/>
  </r>
  <r>
    <x v="1"/>
    <s v="Durant Paul"/>
    <s v="M"/>
    <d v="1956-09-15T00:00:00"/>
    <n v="60"/>
    <x v="1"/>
    <x v="0"/>
    <x v="0"/>
    <d v="2016-03-26T00:00:00"/>
    <d v="2016-04-15T00:00:00"/>
    <n v="21"/>
    <s v="entre 4 et 21j"/>
    <s v="non"/>
    <x v="1"/>
    <x v="1"/>
    <x v="1"/>
    <x v="1"/>
    <s v="Chutes de plain-pied"/>
    <s v="l'agent a trébuché sur un souche et s'est tordu la cheville"/>
  </r>
  <r>
    <x v="2"/>
    <s v="Dupont Aline"/>
    <s v="F"/>
    <d v="1978-09-15T00:00:00"/>
    <n v="38"/>
    <x v="0"/>
    <x v="0"/>
    <x v="1"/>
    <m/>
    <m/>
    <s v=""/>
    <s v=""/>
    <s v="non"/>
    <x v="2"/>
    <x v="0"/>
    <x v="2"/>
    <x v="2"/>
    <m/>
    <m/>
  </r>
  <r>
    <x v="3"/>
    <s v="Test Agent"/>
    <s v="F"/>
    <d v="1964-05-15T00:00:00"/>
    <n v="52"/>
    <x v="2"/>
    <x v="0"/>
    <x v="0"/>
    <d v="2016-05-15T00:00:00"/>
    <d v="2016-06-15T00:00:00"/>
    <n v="32"/>
    <s v="entre 22 et 89j"/>
    <s v="non"/>
    <x v="0"/>
    <x v="2"/>
    <x v="3"/>
    <x v="3"/>
    <s v="Véhicules et engins"/>
    <s v="bla bla bla"/>
  </r>
  <r>
    <x v="4"/>
    <s v="Agent Test"/>
    <s v="M"/>
    <d v="1975-06-25T00:00:00"/>
    <n v="41"/>
    <x v="3"/>
    <x v="1"/>
    <x v="0"/>
    <d v="2016-03-26T00:00:00"/>
    <d v="2016-04-15T00:00:00"/>
    <n v="21"/>
    <s v="entre 4 et 21j"/>
    <s v="non"/>
    <x v="3"/>
    <x v="3"/>
    <x v="4"/>
    <x v="1"/>
    <s v="Chutes de plain-pied"/>
    <m/>
  </r>
  <r>
    <x v="5"/>
    <s v="Test Agent"/>
    <s v="M"/>
    <d v="2000-04-14T00:00:00"/>
    <n v="16"/>
    <x v="4"/>
    <x v="1"/>
    <x v="1"/>
    <m/>
    <m/>
    <s v=""/>
    <s v=""/>
    <s v="non"/>
    <x v="2"/>
    <x v="0"/>
    <x v="2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9" cacheId="1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compact="0" compactData="0" multipleFieldFilters="0" chartFormat="1">
  <location ref="A3:B8" firstHeaderRow="1" firstDataRow="1" firstDataCol="1"/>
  <pivotFields count="21"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nonAutoSortDefault="1" defaultSubtotal="0">
      <items count="5">
        <item x="4"/>
        <item x="0"/>
        <item x="3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5"/>
  </rowFields>
  <rowItems count="5">
    <i>
      <x/>
    </i>
    <i>
      <x v="1"/>
    </i>
    <i>
      <x v="2"/>
    </i>
    <i>
      <x v="3"/>
    </i>
    <i>
      <x v="4"/>
    </i>
  </rowItems>
  <colItems count="1">
    <i/>
  </colItems>
  <dataFields count="1">
    <dataField name="Nombre de Tranche d'âge" fld="5" subtotal="count" baseField="0" baseItem="4254688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leau croisé dynamique14" cacheId="0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compact="0" compactData="0" multipleFieldFilters="0" chartFormat="2">
  <location ref="A3:B6" firstHeaderRow="1" firstDataRow="1" firstDataCol="1"/>
  <pivotFields count="19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multipleItemSelectionAllowed="1" showAll="0" nonAutoSortDefault="1" defaultSubtotal="0">
      <items count="4">
        <item x="1"/>
        <item x="3"/>
        <item x="0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1"/>
  </rowFields>
  <rowItems count="3">
    <i>
      <x/>
    </i>
    <i>
      <x v="1"/>
    </i>
    <i>
      <x v="2"/>
    </i>
  </rowItems>
  <colItems count="1">
    <i/>
  </colItems>
  <dataFields count="1">
    <dataField name="Nombre de tranche d'arrêt" fld="11" subtotal="count" baseField="0" baseItem="0"/>
  </dataFields>
  <chartFormats count="1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Tableau croisé dynamique21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1">
  <location ref="A3:D7" firstHeaderRow="1" firstDataRow="2" firstDataCol="1"/>
  <pivotFields count="21">
    <pivotField numFmtId="16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numFmtId="164" showAll="0"/>
    <pivotField showAll="0"/>
    <pivotField showAll="0"/>
    <pivotField axis="axisRow" dataField="1" showAll="0">
      <items count="4">
        <item x="0"/>
        <item m="1" x="2"/>
        <item x="1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>
      <items count="6">
        <item x="0"/>
        <item x="1"/>
        <item x="2"/>
        <item x="3"/>
        <item x="4"/>
        <item x="5"/>
      </items>
    </pivotField>
    <pivotField showAll="0" defaultSubtotal="0">
      <items count="4">
        <item x="0"/>
        <item x="1"/>
        <item x="2"/>
        <item x="3"/>
      </items>
    </pivotField>
  </pivotFields>
  <rowFields count="1">
    <field x="6"/>
  </rowFields>
  <rowItems count="3">
    <i>
      <x/>
    </i>
    <i>
      <x v="2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Nombre de Accident de trajet" fld="6" subtotal="count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33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1">
  <location ref="A3:B8" firstHeaderRow="1" firstDataRow="1" firstDataCol="1"/>
  <pivotFields count="21">
    <pivotField dataField="1" numFmtId="16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3"/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4">
        <item sd="0" x="0"/>
        <item sd="0" x="1"/>
        <item sd="0" x="2"/>
        <item sd="0" x="3"/>
      </items>
    </pivotField>
  </pivotFields>
  <rowFields count="1">
    <field x="1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Date de l'accident" fld="0" subtotal="count" baseField="0" baseItem="0"/>
  </dataFields>
  <chartFormats count="5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3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3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3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1">
  <location ref="A3:B8" firstHeaderRow="1" firstDataRow="1" firstDataCol="1"/>
  <pivotFields count="21">
    <pivotField numFmtId="164"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2"/>
        <item x="1"/>
        <item x="3"/>
        <item m="1" x="4"/>
        <item t="default"/>
      </items>
    </pivotField>
    <pivotField showAll="0"/>
    <pivotField showAll="0"/>
    <pivotField showAll="0"/>
    <pivotField showAll="0"/>
    <pivotField showAll="0" defaultSubtotal="0"/>
    <pivotField showAll="0" defaultSubtotal="0"/>
  </pivotFields>
  <rowFields count="1">
    <field x="1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Types d'activités" fld="14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2">
  <location ref="A3:G9" firstHeaderRow="1" firstDataRow="2" firstDataCol="1"/>
  <pivotFields count="21">
    <pivotField numFmtId="164"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4"/>
        <item x="3"/>
        <item x="1"/>
        <item x="0"/>
        <item x="2"/>
        <item t="default"/>
      </items>
    </pivotField>
    <pivotField axis="axisRow" showAll="0">
      <items count="5">
        <item x="1"/>
        <item x="3"/>
        <item x="0"/>
        <item x="2"/>
        <item t="default"/>
      </items>
    </pivotField>
    <pivotField showAll="0"/>
    <pivotField showAll="0"/>
    <pivotField showAll="0" defaultSubtotal="0"/>
    <pivotField showAll="0" defaultSubtotal="0"/>
  </pivotFields>
  <rowFields count="1">
    <field x="16"/>
  </rowFields>
  <rowItems count="5">
    <i>
      <x/>
    </i>
    <i>
      <x v="1"/>
    </i>
    <i>
      <x v="2"/>
    </i>
    <i>
      <x v="3"/>
    </i>
    <i t="grand">
      <x/>
    </i>
  </rowItems>
  <colFields count="1">
    <field x="1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Nombre de Nature des lésions" fld="15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S26" totalsRowShown="0" headerRowDxfId="23" dataDxfId="22">
  <autoFilter ref="A1:S26"/>
  <tableColumns count="19">
    <tableColumn id="1" name="Date de l'accident" dataDxfId="21"/>
    <tableColumn id="2" name="Nom et Prénom de la victime" dataDxfId="20"/>
    <tableColumn id="3" name="Sexe" dataDxfId="19"/>
    <tableColumn id="4" name="Date de naissance" dataDxfId="18"/>
    <tableColumn id="5" name="Age" dataDxfId="5">
      <calculatedColumnFormula>IF(D2&lt;&gt;"",YEAR(TODAY())-YEAR(D2),"")</calculatedColumnFormula>
    </tableColumn>
    <tableColumn id="6" name="Tranche d'âge" dataDxfId="17">
      <calculatedColumnFormula>IF(E2="","",IF(E2&lt;25,"moins de 25 ans",IF(AND(24&lt;E2,E2&lt;30),"entre 25 et 29 ans",IF(AND(29&lt;E2,E2&lt;35),"entre 30 et 34 ans",IF(AND(34&lt;E2,E2&lt;40),"entre 35 et 39 ans",IF(AND(39&lt;E2,E2&lt;45),"entre 40 et 44 ans",IF(AND(44&lt;E2,E2&lt;50),"entre 45 et 49 ans",IF(AND(49&lt;E2,E2&lt;55),"entre 50 et 54 ans",IF(AND(54&lt;E2,E2&lt;60),"entre 55 et 59 ans",IF(AND(59&lt;E2,E2&lt;65),"entre 60 et 64 ans","plus de 65 ans"))))))))))</calculatedColumnFormula>
    </tableColumn>
    <tableColumn id="7" name="Accident de trajet" dataDxfId="16"/>
    <tableColumn id="8" name="arrêt de travail" dataDxfId="15"/>
    <tableColumn id="9" name="Date de début arrêt" dataDxfId="14"/>
    <tableColumn id="10" name="Date de fin arrêt" dataDxfId="13"/>
    <tableColumn id="11" name="Durée de l'arrêt en j" dataDxfId="3">
      <calculatedColumnFormula>IF(AND(AND(I2&lt;&gt;"",J2&lt;&gt;""),H2="oui"),IF(ISTEXT(J2),TODAY()-I2,J2-I2+1),"")</calculatedColumnFormula>
    </tableColumn>
    <tableColumn id="12" name="tranche d'arrêt" dataDxfId="12">
      <calculatedColumnFormula>IF(H2="non","",IF(K2="","",IF(AND(K2&gt;0,K2&lt;4),"entre 1 et 3j",IF(AND(3&lt;K2,K2&lt;22),"entre 4 et 21j",IF(AND(21&lt;K2,K2&lt;90),"entre 22 et 89j",IF(89&lt;K2,"90j et plus"))))))</calculatedColumnFormula>
    </tableColumn>
    <tableColumn id="13" name="Décès suite à accident de travail" dataDxfId="4"/>
    <tableColumn id="14" name="Filière" dataDxfId="11"/>
    <tableColumn id="15" name="Types d'activités" dataDxfId="10"/>
    <tableColumn id="16" name="Nature des lésions" dataDxfId="9"/>
    <tableColumn id="17" name="Siège des lésions" dataDxfId="8"/>
    <tableColumn id="18" name="Eléments matériels" dataDxfId="7"/>
    <tableColumn id="21" name="Descritpif de l'accident_x000a_(où, quand, comment)" dataDxfId="6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E20" sqref="E20"/>
    </sheetView>
  </sheetViews>
  <sheetFormatPr baseColWidth="10" defaultRowHeight="14.4" x14ac:dyDescent="0.3"/>
  <cols>
    <col min="1" max="1" width="15.5546875" bestFit="1" customWidth="1"/>
    <col min="2" max="2" width="22.88671875" bestFit="1" customWidth="1"/>
  </cols>
  <sheetData>
    <row r="3" spans="1:2" x14ac:dyDescent="0.3">
      <c r="A3" s="28" t="s">
        <v>20</v>
      </c>
      <c r="B3" t="s">
        <v>117</v>
      </c>
    </row>
    <row r="4" spans="1:2" x14ac:dyDescent="0.3">
      <c r="A4" t="s">
        <v>126</v>
      </c>
      <c r="B4" s="29">
        <v>1</v>
      </c>
    </row>
    <row r="5" spans="1:2" x14ac:dyDescent="0.3">
      <c r="A5" t="s">
        <v>118</v>
      </c>
      <c r="B5" s="29">
        <v>2</v>
      </c>
    </row>
    <row r="6" spans="1:2" x14ac:dyDescent="0.3">
      <c r="A6" t="s">
        <v>121</v>
      </c>
      <c r="B6" s="29">
        <v>1</v>
      </c>
    </row>
    <row r="7" spans="1:2" x14ac:dyDescent="0.3">
      <c r="A7" t="s">
        <v>119</v>
      </c>
      <c r="B7" s="29">
        <v>1</v>
      </c>
    </row>
    <row r="8" spans="1:2" x14ac:dyDescent="0.3">
      <c r="A8" t="s">
        <v>120</v>
      </c>
      <c r="B8" s="29">
        <v>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C18" sqref="C18"/>
    </sheetView>
  </sheetViews>
  <sheetFormatPr baseColWidth="10" defaultRowHeight="14.4" x14ac:dyDescent="0.3"/>
  <cols>
    <col min="1" max="1" width="15.6640625" customWidth="1"/>
    <col min="2" max="2" width="23.5546875" customWidth="1"/>
  </cols>
  <sheetData>
    <row r="3" spans="1:2" x14ac:dyDescent="0.3">
      <c r="A3" s="28" t="s">
        <v>23</v>
      </c>
      <c r="B3" t="s">
        <v>122</v>
      </c>
    </row>
    <row r="4" spans="1:2" x14ac:dyDescent="0.3">
      <c r="A4" t="s">
        <v>125</v>
      </c>
      <c r="B4" s="29">
        <v>2</v>
      </c>
    </row>
    <row r="5" spans="1:2" x14ac:dyDescent="0.3">
      <c r="A5" t="s">
        <v>124</v>
      </c>
      <c r="B5" s="29">
        <v>1</v>
      </c>
    </row>
    <row r="6" spans="1:2" x14ac:dyDescent="0.3">
      <c r="A6" t="s">
        <v>123</v>
      </c>
      <c r="B6" s="29">
        <v>1</v>
      </c>
    </row>
  </sheetData>
  <sortState ref="A3:B6">
    <sortCondition descending="1" ref="A3"/>
  </sortState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workbookViewId="0">
      <selection activeCell="D19" sqref="D19"/>
    </sheetView>
  </sheetViews>
  <sheetFormatPr baseColWidth="10" defaultRowHeight="14.4" x14ac:dyDescent="0.3"/>
  <cols>
    <col min="1" max="1" width="26" bestFit="1" customWidth="1"/>
    <col min="2" max="2" width="22.33203125" bestFit="1" customWidth="1"/>
    <col min="3" max="3" width="3.6640625" customWidth="1"/>
    <col min="4" max="4" width="11.88671875" bestFit="1" customWidth="1"/>
  </cols>
  <sheetData>
    <row r="3" spans="1:4" x14ac:dyDescent="0.3">
      <c r="A3" s="28" t="s">
        <v>127</v>
      </c>
      <c r="B3" s="28" t="s">
        <v>130</v>
      </c>
    </row>
    <row r="4" spans="1:4" x14ac:dyDescent="0.3">
      <c r="A4" s="28" t="s">
        <v>128</v>
      </c>
      <c r="B4" t="s">
        <v>22</v>
      </c>
      <c r="C4" t="s">
        <v>21</v>
      </c>
      <c r="D4" t="s">
        <v>129</v>
      </c>
    </row>
    <row r="5" spans="1:4" x14ac:dyDescent="0.3">
      <c r="A5" s="35" t="s">
        <v>22</v>
      </c>
      <c r="B5" s="29">
        <v>1</v>
      </c>
      <c r="C5" s="29">
        <v>3</v>
      </c>
      <c r="D5" s="29">
        <v>4</v>
      </c>
    </row>
    <row r="6" spans="1:4" x14ac:dyDescent="0.3">
      <c r="A6" s="35" t="s">
        <v>21</v>
      </c>
      <c r="B6" s="29">
        <v>1</v>
      </c>
      <c r="C6" s="29">
        <v>1</v>
      </c>
      <c r="D6" s="29">
        <v>2</v>
      </c>
    </row>
    <row r="7" spans="1:4" x14ac:dyDescent="0.3">
      <c r="A7" s="35" t="s">
        <v>129</v>
      </c>
      <c r="B7" s="29">
        <v>2</v>
      </c>
      <c r="C7" s="29">
        <v>4</v>
      </c>
      <c r="D7" s="29">
        <v>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B3" sqref="B3"/>
    </sheetView>
  </sheetViews>
  <sheetFormatPr baseColWidth="10" defaultRowHeight="14.4" x14ac:dyDescent="0.3"/>
  <cols>
    <col min="1" max="1" width="24.44140625" customWidth="1"/>
    <col min="2" max="2" width="26" bestFit="1" customWidth="1"/>
  </cols>
  <sheetData>
    <row r="3" spans="1:2" x14ac:dyDescent="0.3">
      <c r="A3" s="28" t="s">
        <v>128</v>
      </c>
      <c r="B3" t="s">
        <v>132</v>
      </c>
    </row>
    <row r="4" spans="1:2" x14ac:dyDescent="0.3">
      <c r="A4" s="35" t="s">
        <v>25</v>
      </c>
      <c r="B4" s="29">
        <v>1</v>
      </c>
    </row>
    <row r="5" spans="1:2" x14ac:dyDescent="0.3">
      <c r="A5" s="35" t="s">
        <v>29</v>
      </c>
      <c r="B5" s="29">
        <v>1</v>
      </c>
    </row>
    <row r="6" spans="1:2" x14ac:dyDescent="0.3">
      <c r="A6" s="35" t="s">
        <v>32</v>
      </c>
      <c r="B6" s="29">
        <v>2</v>
      </c>
    </row>
    <row r="7" spans="1:2" x14ac:dyDescent="0.3">
      <c r="A7" s="35" t="s">
        <v>131</v>
      </c>
      <c r="B7" s="29">
        <v>2</v>
      </c>
    </row>
    <row r="8" spans="1:2" x14ac:dyDescent="0.3">
      <c r="A8" s="35" t="s">
        <v>129</v>
      </c>
      <c r="B8" s="29">
        <v>6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opLeftCell="A7" workbookViewId="0">
      <selection activeCell="B26" sqref="B26"/>
    </sheetView>
  </sheetViews>
  <sheetFormatPr baseColWidth="10" defaultRowHeight="14.4" x14ac:dyDescent="0.3"/>
  <cols>
    <col min="1" max="1" width="50.33203125" bestFit="1" customWidth="1"/>
    <col min="2" max="2" width="24.88671875" customWidth="1"/>
    <col min="3" max="3" width="26" bestFit="1" customWidth="1"/>
  </cols>
  <sheetData>
    <row r="3" spans="1:2" x14ac:dyDescent="0.3">
      <c r="A3" s="28" t="s">
        <v>128</v>
      </c>
      <c r="B3" t="s">
        <v>133</v>
      </c>
    </row>
    <row r="4" spans="1:2" x14ac:dyDescent="0.3">
      <c r="A4" s="35" t="s">
        <v>33</v>
      </c>
      <c r="B4" s="29">
        <v>3</v>
      </c>
    </row>
    <row r="5" spans="1:2" x14ac:dyDescent="0.3">
      <c r="A5" s="35" t="s">
        <v>37</v>
      </c>
      <c r="B5" s="29">
        <v>1</v>
      </c>
    </row>
    <row r="6" spans="1:2" x14ac:dyDescent="0.3">
      <c r="A6" s="35" t="s">
        <v>36</v>
      </c>
      <c r="B6" s="29">
        <v>1</v>
      </c>
    </row>
    <row r="7" spans="1:2" x14ac:dyDescent="0.3">
      <c r="A7" s="35" t="s">
        <v>35</v>
      </c>
      <c r="B7" s="29">
        <v>1</v>
      </c>
    </row>
    <row r="8" spans="1:2" x14ac:dyDescent="0.3">
      <c r="A8" s="35" t="s">
        <v>129</v>
      </c>
      <c r="B8" s="29">
        <v>6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workbookViewId="0">
      <selection activeCell="A6" sqref="A6"/>
    </sheetView>
  </sheetViews>
  <sheetFormatPr baseColWidth="10" defaultRowHeight="14.4" x14ac:dyDescent="0.3"/>
  <cols>
    <col min="1" max="1" width="63.44140625" customWidth="1"/>
    <col min="2" max="2" width="22.33203125" customWidth="1"/>
    <col min="3" max="3" width="7.88671875" customWidth="1"/>
    <col min="4" max="4" width="14.33203125" bestFit="1" customWidth="1"/>
    <col min="5" max="5" width="57.77734375" bestFit="1" customWidth="1"/>
    <col min="6" max="6" width="5.88671875" customWidth="1"/>
    <col min="7" max="7" width="11.88671875" bestFit="1" customWidth="1"/>
  </cols>
  <sheetData>
    <row r="3" spans="1:7" x14ac:dyDescent="0.3">
      <c r="A3" s="28" t="s">
        <v>134</v>
      </c>
      <c r="B3" s="28" t="s">
        <v>130</v>
      </c>
    </row>
    <row r="4" spans="1:7" x14ac:dyDescent="0.3">
      <c r="A4" s="28" t="s">
        <v>128</v>
      </c>
      <c r="B4" t="s">
        <v>51</v>
      </c>
      <c r="C4" t="s">
        <v>53</v>
      </c>
      <c r="D4" t="s">
        <v>57</v>
      </c>
      <c r="E4" t="s">
        <v>67</v>
      </c>
      <c r="F4" t="s">
        <v>131</v>
      </c>
      <c r="G4" t="s">
        <v>129</v>
      </c>
    </row>
    <row r="5" spans="1:7" x14ac:dyDescent="0.3">
      <c r="A5" s="35" t="s">
        <v>74</v>
      </c>
      <c r="B5" s="29">
        <v>1</v>
      </c>
      <c r="C5" s="29"/>
      <c r="D5" s="29">
        <v>1</v>
      </c>
      <c r="E5" s="29"/>
      <c r="F5" s="29"/>
      <c r="G5" s="29">
        <v>2</v>
      </c>
    </row>
    <row r="6" spans="1:7" x14ac:dyDescent="0.3">
      <c r="A6" s="35" t="s">
        <v>73</v>
      </c>
      <c r="B6" s="29"/>
      <c r="C6" s="29">
        <v>1</v>
      </c>
      <c r="D6" s="29"/>
      <c r="E6" s="29"/>
      <c r="F6" s="29"/>
      <c r="G6" s="29">
        <v>1</v>
      </c>
    </row>
    <row r="7" spans="1:7" x14ac:dyDescent="0.3">
      <c r="A7" s="35" t="s">
        <v>77</v>
      </c>
      <c r="B7" s="29"/>
      <c r="C7" s="29"/>
      <c r="D7" s="29"/>
      <c r="E7" s="29">
        <v>1</v>
      </c>
      <c r="F7" s="29"/>
      <c r="G7" s="29">
        <v>1</v>
      </c>
    </row>
    <row r="8" spans="1:7" x14ac:dyDescent="0.3">
      <c r="A8" s="35" t="s">
        <v>131</v>
      </c>
      <c r="B8" s="29"/>
      <c r="C8" s="29"/>
      <c r="D8" s="29"/>
      <c r="E8" s="29"/>
      <c r="F8" s="29"/>
      <c r="G8" s="29"/>
    </row>
    <row r="9" spans="1:7" x14ac:dyDescent="0.3">
      <c r="A9" s="35" t="s">
        <v>129</v>
      </c>
      <c r="B9" s="29">
        <v>1</v>
      </c>
      <c r="C9" s="29">
        <v>1</v>
      </c>
      <c r="D9" s="29">
        <v>1</v>
      </c>
      <c r="E9" s="29">
        <v>1</v>
      </c>
      <c r="F9" s="29"/>
      <c r="G9" s="29">
        <v>4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S26"/>
  <sheetViews>
    <sheetView tabSelected="1" topLeftCell="E1" workbookViewId="0">
      <selection activeCell="E6" sqref="A6:XFD6"/>
    </sheetView>
  </sheetViews>
  <sheetFormatPr baseColWidth="10" defaultColWidth="11.44140625" defaultRowHeight="14.4" x14ac:dyDescent="0.3"/>
  <cols>
    <col min="1" max="1" width="8.88671875" style="12" customWidth="1"/>
    <col min="2" max="2" width="14.33203125" style="13" customWidth="1"/>
    <col min="3" max="3" width="5" style="13" customWidth="1"/>
    <col min="4" max="4" width="9.88671875" style="12" customWidth="1"/>
    <col min="5" max="5" width="4.44140625" style="11" customWidth="1"/>
    <col min="6" max="6" width="12.44140625" style="14" hidden="1" customWidth="1"/>
    <col min="7" max="7" width="8.109375" style="13" customWidth="1"/>
    <col min="8" max="8" width="7.6640625" style="13" customWidth="1"/>
    <col min="9" max="9" width="9.77734375" style="13" customWidth="1"/>
    <col min="10" max="10" width="9.6640625" style="13" customWidth="1"/>
    <col min="11" max="11" width="9.6640625" style="11" customWidth="1"/>
    <col min="12" max="12" width="14.21875" style="11" hidden="1" customWidth="1"/>
    <col min="13" max="13" width="6.44140625" style="13" customWidth="1"/>
    <col min="14" max="14" width="17.33203125" style="13" customWidth="1"/>
    <col min="15" max="15" width="31.44140625" style="13" customWidth="1"/>
    <col min="16" max="16" width="39.109375" style="13" customWidth="1"/>
    <col min="17" max="17" width="39" style="13" customWidth="1"/>
    <col min="18" max="18" width="33.88671875" style="13" customWidth="1"/>
    <col min="19" max="19" width="28.88671875" style="11" customWidth="1"/>
    <col min="20" max="16384" width="11.44140625" style="11"/>
  </cols>
  <sheetData>
    <row r="1" spans="1:19" s="36" customFormat="1" ht="69" x14ac:dyDescent="0.3">
      <c r="A1" s="37" t="s">
        <v>114</v>
      </c>
      <c r="B1" s="37" t="s">
        <v>115</v>
      </c>
      <c r="C1" s="37" t="s">
        <v>10</v>
      </c>
      <c r="D1" s="37" t="s">
        <v>19</v>
      </c>
      <c r="E1" s="37" t="s">
        <v>112</v>
      </c>
      <c r="F1" s="37" t="s">
        <v>20</v>
      </c>
      <c r="G1" s="37" t="s">
        <v>24</v>
      </c>
      <c r="H1" s="37" t="s">
        <v>110</v>
      </c>
      <c r="I1" s="37" t="s">
        <v>0</v>
      </c>
      <c r="J1" s="37" t="s">
        <v>1</v>
      </c>
      <c r="K1" s="37" t="s">
        <v>111</v>
      </c>
      <c r="L1" s="37" t="s">
        <v>23</v>
      </c>
      <c r="M1" s="37" t="s">
        <v>2</v>
      </c>
      <c r="N1" s="37" t="s">
        <v>3</v>
      </c>
      <c r="O1" s="37" t="s">
        <v>4</v>
      </c>
      <c r="P1" s="37" t="s">
        <v>5</v>
      </c>
      <c r="Q1" s="37" t="s">
        <v>6</v>
      </c>
      <c r="R1" s="37" t="s">
        <v>7</v>
      </c>
      <c r="S1" s="37" t="s">
        <v>116</v>
      </c>
    </row>
    <row r="2" spans="1:19" s="21" customFormat="1" ht="34.5" customHeight="1" x14ac:dyDescent="0.3">
      <c r="A2" s="15"/>
      <c r="B2" s="16"/>
      <c r="C2" s="16"/>
      <c r="D2" s="17"/>
      <c r="E2" s="39" t="str">
        <f ca="1">IF(D2&lt;&gt;"",YEAR(TODAY())-YEAR(D2),"")</f>
        <v/>
      </c>
      <c r="F2" s="18" t="str">
        <f ca="1">IF(E2="","",IF(E2&lt;25,"moins de 25 ans",IF(AND(24&lt;E2,E2&lt;30),"entre 25 et 29 ans",IF(AND(29&lt;E2,E2&lt;35),"entre 30 et 34 ans",IF(AND(34&lt;E2,E2&lt;40),"entre 35 et 39 ans",IF(AND(39&lt;E2,E2&lt;45),"entre 40 et 44 ans",IF(AND(44&lt;E2,E2&lt;50),"entre 45 et 49 ans",IF(AND(49&lt;E2,E2&lt;55),"entre 50 et 54 ans",IF(AND(54&lt;E2,E2&lt;60),"entre 55 et 59 ans",IF(AND(59&lt;E2,E2&lt;65),"entre 60 et 64 ans","plus de 65 ans"))))))))))</f>
        <v/>
      </c>
      <c r="G2" s="18"/>
      <c r="H2" s="18"/>
      <c r="I2" s="19"/>
      <c r="J2" s="19"/>
      <c r="K2" s="39" t="str">
        <f ca="1">IF(AND(AND(I2&lt;&gt;"",J2&lt;&gt;""),H2="oui"),IF(ISTEXT(J2),TODAY()-I2,J2-I2+1),"")</f>
        <v/>
      </c>
      <c r="L2" s="18" t="str">
        <f ca="1">IF(H2="non","",IF(K2="","",IF(AND(K2&gt;0,K2&lt;4),"entre 1 et 3j",IF(AND(3&lt;K2,K2&lt;22),"entre 4 et 21j",IF(AND(21&lt;K2,K2&lt;90),"entre 22 et 89j",IF(89&lt;K2,"90j et plus"))))))</f>
        <v/>
      </c>
      <c r="M2" s="16"/>
      <c r="N2" s="16"/>
      <c r="O2" s="16"/>
      <c r="P2" s="16"/>
      <c r="Q2" s="16"/>
      <c r="R2" s="20"/>
      <c r="S2" s="38"/>
    </row>
    <row r="3" spans="1:19" s="21" customFormat="1" ht="34.5" customHeight="1" x14ac:dyDescent="0.3">
      <c r="A3" s="22"/>
      <c r="B3" s="23"/>
      <c r="C3" s="23"/>
      <c r="D3" s="24"/>
      <c r="E3" s="40" t="str">
        <f t="shared" ref="E3:E4" ca="1" si="0">IF(D3&lt;&gt;"",YEAR(TODAY())-YEAR(D3),"")</f>
        <v/>
      </c>
      <c r="F3" s="25" t="str">
        <f t="shared" ref="F3:F4" ca="1" si="1">IF(E3="","",IF(E3&lt;25,"moins de 25 ans",IF(AND(24&lt;E3,E3&lt;30),"entre 25 et 29 ans",IF(AND(29&lt;E3,E3&lt;35),"entre 30 et 34 ans",IF(AND(34&lt;E3,E3&lt;40),"entre 35 et 39 ans",IF(AND(39&lt;E3,E3&lt;45),"entre 40 et 44 ans",IF(AND(44&lt;E3,E3&lt;50),"entre 45 et 49 ans",IF(AND(49&lt;E3,E3&lt;55),"entre 50 et 54 ans",IF(AND(54&lt;E3,E3&lt;60),"entre 55 et 59 ans",IF(AND(59&lt;E3,E3&lt;65),"entre 60 et 64 ans","plus de 65 ans"))))))))))</f>
        <v/>
      </c>
      <c r="G3" s="25"/>
      <c r="H3" s="25"/>
      <c r="I3" s="26"/>
      <c r="J3" s="26"/>
      <c r="K3" s="40" t="str">
        <f t="shared" ref="K3:K4" ca="1" si="2">IF(AND(AND(I3&lt;&gt;"",J3&lt;&gt;""),H3="oui"),IF(ISTEXT(J3),TODAY()-I3,J3-I3+1),"")</f>
        <v/>
      </c>
      <c r="L3" s="23" t="str">
        <f t="shared" ref="L3:L4" ca="1" si="3">IF(H3="non","",IF(K3="","",IF(AND(K3&gt;0,K3&lt;4),"entre 1 et 3j",IF(AND(3&lt;K3,K3&lt;22),"entre 4 et 21j",IF(AND(21&lt;K3,K3&lt;90),"entre 22 et 89j",IF(89&lt;K3,"90j et plus"))))))</f>
        <v/>
      </c>
      <c r="M3" s="23"/>
      <c r="N3" s="23"/>
      <c r="O3" s="23"/>
      <c r="P3" s="23"/>
      <c r="Q3" s="23"/>
      <c r="R3" s="27"/>
      <c r="S3" s="23"/>
    </row>
    <row r="4" spans="1:19" s="21" customFormat="1" ht="34.5" customHeight="1" x14ac:dyDescent="0.3">
      <c r="A4" s="22"/>
      <c r="B4" s="23"/>
      <c r="C4" s="23"/>
      <c r="D4" s="24"/>
      <c r="E4" s="40" t="str">
        <f t="shared" ca="1" si="0"/>
        <v/>
      </c>
      <c r="F4" s="25" t="str">
        <f t="shared" ca="1" si="1"/>
        <v/>
      </c>
      <c r="G4" s="25"/>
      <c r="H4" s="25"/>
      <c r="I4" s="26"/>
      <c r="J4" s="26"/>
      <c r="K4" s="40" t="str">
        <f t="shared" ca="1" si="2"/>
        <v/>
      </c>
      <c r="L4" s="23" t="str">
        <f t="shared" ca="1" si="3"/>
        <v/>
      </c>
      <c r="M4" s="23"/>
      <c r="N4" s="23"/>
      <c r="O4" s="23"/>
      <c r="P4" s="23"/>
      <c r="Q4" s="23"/>
      <c r="R4" s="27"/>
      <c r="S4" s="23"/>
    </row>
    <row r="5" spans="1:19" x14ac:dyDescent="0.3">
      <c r="A5" s="22"/>
      <c r="B5" s="23"/>
      <c r="C5" s="23"/>
      <c r="D5" s="24"/>
      <c r="E5" s="40" t="str">
        <f ca="1">IF(D5&lt;&gt;"",YEAR(TODAY())-YEAR(D5),"")</f>
        <v/>
      </c>
      <c r="F5" s="25" t="str">
        <f ca="1">IF(E5="","",IF(E5&lt;25,"moins de 25 ans",IF(AND(24&lt;E5,E5&lt;30),"entre 25 et 29 ans",IF(AND(29&lt;E5,E5&lt;35),"entre 30 et 34 ans",IF(AND(34&lt;E5,E5&lt;40),"entre 35 et 39 ans",IF(AND(39&lt;E5,E5&lt;45),"entre 40 et 44 ans",IF(AND(44&lt;E5,E5&lt;50),"entre 45 et 49 ans",IF(AND(49&lt;E5,E5&lt;55),"entre 50 et 54 ans",IF(AND(54&lt;E5,E5&lt;60),"entre 55 et 59 ans",IF(AND(59&lt;E5,E5&lt;65),"entre 60 et 64 ans","plus de 65 ans"))))))))))</f>
        <v/>
      </c>
      <c r="G5" s="25"/>
      <c r="H5" s="25"/>
      <c r="I5" s="26"/>
      <c r="J5" s="26"/>
      <c r="K5" s="40" t="str">
        <f ca="1">IF(AND(AND(I5&lt;&gt;"",J5&lt;&gt;""),H5="oui"),IF(ISTEXT(J5),TODAY()-I5,J5-I5+1),"")</f>
        <v/>
      </c>
      <c r="L5" s="23" t="str">
        <f ca="1">IF(H5="non","",IF(K5="","",IF(AND(K5&gt;0,K5&lt;4),"entre 1 et 3j",IF(AND(3&lt;K5,K5&lt;22),"entre 4 et 21j",IF(AND(21&lt;K5,K5&lt;90),"entre 22 et 89j",IF(89&lt;K5,"90j et plus"))))))</f>
        <v/>
      </c>
      <c r="M5" s="23"/>
      <c r="N5" s="23"/>
      <c r="O5" s="23"/>
      <c r="P5" s="23"/>
      <c r="Q5" s="23"/>
      <c r="R5" s="27"/>
      <c r="S5" s="23"/>
    </row>
    <row r="6" spans="1:19" x14ac:dyDescent="0.3">
      <c r="A6" s="30"/>
      <c r="B6" s="31"/>
      <c r="C6" s="31"/>
      <c r="D6" s="32"/>
      <c r="E6" s="41" t="str">
        <f ca="1">IF(D6&lt;&gt;"",YEAR(TODAY())-YEAR(D6),"")</f>
        <v/>
      </c>
      <c r="F6" s="42" t="str">
        <f ca="1">IF(E6="","",IF(E6&lt;25,"moins de 25 ans",IF(AND(24&lt;E6,E6&lt;30),"entre 25 et 29 ans",IF(AND(29&lt;E6,E6&lt;35),"entre 30 et 34 ans",IF(AND(34&lt;E6,E6&lt;40),"entre 35 et 39 ans",IF(AND(39&lt;E6,E6&lt;45),"entre 40 et 44 ans",IF(AND(44&lt;E6,E6&lt;50),"entre 45 et 49 ans",IF(AND(49&lt;E6,E6&lt;55),"entre 50 et 54 ans",IF(AND(54&lt;E6,E6&lt;60),"entre 55 et 59 ans",IF(AND(59&lt;E6,E6&lt;65),"entre 60 et 64 ans","plus de 65 ans"))))))))))</f>
        <v/>
      </c>
      <c r="G6" s="42"/>
      <c r="H6" s="42"/>
      <c r="I6" s="33"/>
      <c r="J6" s="33"/>
      <c r="K6" s="41" t="str">
        <f ca="1">IF(AND(AND(I6&lt;&gt;"",J6&lt;&gt;""),H6="oui"),IF(ISTEXT(J6),TODAY()-I6,J6-I6+1),"")</f>
        <v/>
      </c>
      <c r="L6" s="31" t="str">
        <f ca="1">IF(H6="non","",IF(K6="","",IF(AND(K6&gt;0,K6&lt;4),"entre 1 et 3j",IF(AND(3&lt;K6,K6&lt;22),"entre 4 et 21j",IF(AND(21&lt;K6,K6&lt;90),"entre 22 et 89j",IF(89&lt;K6,"90j et plus"))))))</f>
        <v/>
      </c>
      <c r="M6" s="31"/>
      <c r="N6" s="31"/>
      <c r="O6" s="31"/>
      <c r="P6" s="31"/>
      <c r="Q6" s="31"/>
      <c r="R6" s="34"/>
      <c r="S6" s="23"/>
    </row>
    <row r="7" spans="1:19" x14ac:dyDescent="0.3">
      <c r="A7" s="30"/>
      <c r="B7" s="31"/>
      <c r="C7" s="31"/>
      <c r="D7" s="32"/>
      <c r="E7" s="41" t="str">
        <f ca="1">IF(D7&lt;&gt;"",YEAR(TODAY())-YEAR(D7),"")</f>
        <v/>
      </c>
      <c r="F7" s="42" t="str">
        <f ca="1">IF(E7="","",IF(E7&lt;25,"moins de 25 ans",IF(AND(24&lt;E7,E7&lt;30),"entre 25 et 29 ans",IF(AND(29&lt;E7,E7&lt;35),"entre 30 et 34 ans",IF(AND(34&lt;E7,E7&lt;40),"entre 35 et 39 ans",IF(AND(39&lt;E7,E7&lt;45),"entre 40 et 44 ans",IF(AND(44&lt;E7,E7&lt;50),"entre 45 et 49 ans",IF(AND(49&lt;E7,E7&lt;55),"entre 50 et 54 ans",IF(AND(54&lt;E7,E7&lt;60),"entre 55 et 59 ans",IF(AND(59&lt;E7,E7&lt;65),"entre 60 et 64 ans","plus de 65 ans"))))))))))</f>
        <v/>
      </c>
      <c r="G7" s="42"/>
      <c r="H7" s="42"/>
      <c r="I7" s="33"/>
      <c r="J7" s="33"/>
      <c r="K7" s="41" t="str">
        <f ca="1">IF(AND(AND(I7&lt;&gt;"",J7&lt;&gt;""),H7="oui"),IF(ISTEXT(J7),TODAY()-I7,J7-I7+1),"")</f>
        <v/>
      </c>
      <c r="L7" s="31" t="str">
        <f ca="1">IF(H7="non","",IF(K7="","",IF(AND(K7&gt;0,K7&lt;4),"entre 1 et 3j",IF(AND(3&lt;K7,K7&lt;22),"entre 4 et 21j",IF(AND(21&lt;K7,K7&lt;90),"entre 22 et 89j",IF(89&lt;K7,"90j et plus"))))))</f>
        <v/>
      </c>
      <c r="M7" s="31"/>
      <c r="N7" s="31"/>
      <c r="O7" s="31"/>
      <c r="P7" s="31"/>
      <c r="Q7" s="31"/>
      <c r="R7" s="34"/>
      <c r="S7" s="23"/>
    </row>
    <row r="8" spans="1:19" x14ac:dyDescent="0.3">
      <c r="A8" s="30"/>
      <c r="B8" s="31"/>
      <c r="C8" s="31"/>
      <c r="D8" s="32"/>
      <c r="E8" s="41" t="str">
        <f ca="1">IF(D8&lt;&gt;"",YEAR(TODAY())-YEAR(D8),"")</f>
        <v/>
      </c>
      <c r="F8" s="42" t="str">
        <f ca="1">IF(E8="","",IF(E8&lt;25,"moins de 25 ans",IF(AND(24&lt;E8,E8&lt;30),"entre 25 et 29 ans",IF(AND(29&lt;E8,E8&lt;35),"entre 30 et 34 ans",IF(AND(34&lt;E8,E8&lt;40),"entre 35 et 39 ans",IF(AND(39&lt;E8,E8&lt;45),"entre 40 et 44 ans",IF(AND(44&lt;E8,E8&lt;50),"entre 45 et 49 ans",IF(AND(49&lt;E8,E8&lt;55),"entre 50 et 54 ans",IF(AND(54&lt;E8,E8&lt;60),"entre 55 et 59 ans",IF(AND(59&lt;E8,E8&lt;65),"entre 60 et 64 ans","plus de 65 ans"))))))))))</f>
        <v/>
      </c>
      <c r="G8" s="42"/>
      <c r="H8" s="42"/>
      <c r="I8" s="33"/>
      <c r="J8" s="33"/>
      <c r="K8" s="41" t="str">
        <f ca="1">IF(AND(AND(I8&lt;&gt;"",J8&lt;&gt;""),H8="oui"),IF(ISTEXT(J8),TODAY()-I8,J8-I8+1),"")</f>
        <v/>
      </c>
      <c r="L8" s="31" t="str">
        <f ca="1">IF(H8="non","",IF(K8="","",IF(AND(K8&gt;0,K8&lt;4),"entre 1 et 3j",IF(AND(3&lt;K8,K8&lt;22),"entre 4 et 21j",IF(AND(21&lt;K8,K8&lt;90),"entre 22 et 89j",IF(89&lt;K8,"90j et plus"))))))</f>
        <v/>
      </c>
      <c r="M8" s="31"/>
      <c r="N8" s="31"/>
      <c r="O8" s="31"/>
      <c r="P8" s="31"/>
      <c r="Q8" s="31"/>
      <c r="R8" s="34"/>
      <c r="S8" s="23"/>
    </row>
    <row r="9" spans="1:19" x14ac:dyDescent="0.3">
      <c r="A9" s="30"/>
      <c r="B9" s="31"/>
      <c r="C9" s="31"/>
      <c r="D9" s="32"/>
      <c r="E9" s="41" t="str">
        <f ca="1">IF(D9&lt;&gt;"",YEAR(TODAY())-YEAR(D9),"")</f>
        <v/>
      </c>
      <c r="F9" s="42" t="str">
        <f ca="1">IF(E9="","",IF(E9&lt;25,"moins de 25 ans",IF(AND(24&lt;E9,E9&lt;30),"entre 25 et 29 ans",IF(AND(29&lt;E9,E9&lt;35),"entre 30 et 34 ans",IF(AND(34&lt;E9,E9&lt;40),"entre 35 et 39 ans",IF(AND(39&lt;E9,E9&lt;45),"entre 40 et 44 ans",IF(AND(44&lt;E9,E9&lt;50),"entre 45 et 49 ans",IF(AND(49&lt;E9,E9&lt;55),"entre 50 et 54 ans",IF(AND(54&lt;E9,E9&lt;60),"entre 55 et 59 ans",IF(AND(59&lt;E9,E9&lt;65),"entre 60 et 64 ans","plus de 65 ans"))))))))))</f>
        <v/>
      </c>
      <c r="G9" s="42"/>
      <c r="H9" s="42"/>
      <c r="I9" s="33"/>
      <c r="J9" s="33"/>
      <c r="K9" s="41" t="str">
        <f ca="1">IF(AND(AND(I9&lt;&gt;"",J9&lt;&gt;""),H9="oui"),IF(ISTEXT(J9),TODAY()-I9,J9-I9+1),"")</f>
        <v/>
      </c>
      <c r="L9" s="31" t="str">
        <f ca="1">IF(H9="non","",IF(K9="","",IF(AND(K9&gt;0,K9&lt;4),"entre 1 et 3j",IF(AND(3&lt;K9,K9&lt;22),"entre 4 et 21j",IF(AND(21&lt;K9,K9&lt;90),"entre 22 et 89j",IF(89&lt;K9,"90j et plus"))))))</f>
        <v/>
      </c>
      <c r="M9" s="31"/>
      <c r="N9" s="31"/>
      <c r="O9" s="31"/>
      <c r="P9" s="31"/>
      <c r="Q9" s="31"/>
      <c r="R9" s="34"/>
      <c r="S9" s="23"/>
    </row>
    <row r="10" spans="1:19" x14ac:dyDescent="0.3">
      <c r="A10" s="30"/>
      <c r="B10" s="31"/>
      <c r="C10" s="31"/>
      <c r="D10" s="32"/>
      <c r="E10" s="41" t="str">
        <f ca="1">IF(D10&lt;&gt;"",YEAR(TODAY())-YEAR(D10),"")</f>
        <v/>
      </c>
      <c r="F10" s="42" t="str">
        <f ca="1">IF(E10="","",IF(E10&lt;25,"moins de 25 ans",IF(AND(24&lt;E10,E10&lt;30),"entre 25 et 29 ans",IF(AND(29&lt;E10,E10&lt;35),"entre 30 et 34 ans",IF(AND(34&lt;E10,E10&lt;40),"entre 35 et 39 ans",IF(AND(39&lt;E10,E10&lt;45),"entre 40 et 44 ans",IF(AND(44&lt;E10,E10&lt;50),"entre 45 et 49 ans",IF(AND(49&lt;E10,E10&lt;55),"entre 50 et 54 ans",IF(AND(54&lt;E10,E10&lt;60),"entre 55 et 59 ans",IF(AND(59&lt;E10,E10&lt;65),"entre 60 et 64 ans","plus de 65 ans"))))))))))</f>
        <v/>
      </c>
      <c r="G10" s="42"/>
      <c r="H10" s="42"/>
      <c r="I10" s="33"/>
      <c r="J10" s="33"/>
      <c r="K10" s="41" t="str">
        <f ca="1">IF(AND(AND(I10&lt;&gt;"",J10&lt;&gt;""),H10="oui"),IF(ISTEXT(J10),TODAY()-I10,J10-I10+1),"")</f>
        <v/>
      </c>
      <c r="L10" s="31" t="str">
        <f ca="1">IF(H10="non","",IF(K10="","",IF(AND(K10&gt;0,K10&lt;4),"entre 1 et 3j",IF(AND(3&lt;K10,K10&lt;22),"entre 4 et 21j",IF(AND(21&lt;K10,K10&lt;90),"entre 22 et 89j",IF(89&lt;K10,"90j et plus"))))))</f>
        <v/>
      </c>
      <c r="M10" s="31"/>
      <c r="N10" s="31"/>
      <c r="O10" s="31"/>
      <c r="P10" s="31"/>
      <c r="Q10" s="31"/>
      <c r="R10" s="34"/>
      <c r="S10" s="23"/>
    </row>
    <row r="11" spans="1:19" x14ac:dyDescent="0.3">
      <c r="A11" s="30"/>
      <c r="B11" s="31"/>
      <c r="C11" s="31"/>
      <c r="D11" s="32"/>
      <c r="E11" s="41" t="str">
        <f ca="1">IF(D11&lt;&gt;"",YEAR(TODAY())-YEAR(D11),"")</f>
        <v/>
      </c>
      <c r="F11" s="42" t="str">
        <f ca="1">IF(E11="","",IF(E11&lt;25,"moins de 25 ans",IF(AND(24&lt;E11,E11&lt;30),"entre 25 et 29 ans",IF(AND(29&lt;E11,E11&lt;35),"entre 30 et 34 ans",IF(AND(34&lt;E11,E11&lt;40),"entre 35 et 39 ans",IF(AND(39&lt;E11,E11&lt;45),"entre 40 et 44 ans",IF(AND(44&lt;E11,E11&lt;50),"entre 45 et 49 ans",IF(AND(49&lt;E11,E11&lt;55),"entre 50 et 54 ans",IF(AND(54&lt;E11,E11&lt;60),"entre 55 et 59 ans",IF(AND(59&lt;E11,E11&lt;65),"entre 60 et 64 ans","plus de 65 ans"))))))))))</f>
        <v/>
      </c>
      <c r="G11" s="42"/>
      <c r="H11" s="42"/>
      <c r="I11" s="33"/>
      <c r="J11" s="33"/>
      <c r="K11" s="41" t="str">
        <f ca="1">IF(AND(AND(I11&lt;&gt;"",J11&lt;&gt;""),H11="oui"),IF(ISTEXT(J11),TODAY()-I11,J11-I11+1),"")</f>
        <v/>
      </c>
      <c r="L11" s="31" t="str">
        <f ca="1">IF(H11="non","",IF(K11="","",IF(AND(K11&gt;0,K11&lt;4),"entre 1 et 3j",IF(AND(3&lt;K11,K11&lt;22),"entre 4 et 21j",IF(AND(21&lt;K11,K11&lt;90),"entre 22 et 89j",IF(89&lt;K11,"90j et plus"))))))</f>
        <v/>
      </c>
      <c r="M11" s="31"/>
      <c r="N11" s="31"/>
      <c r="O11" s="31"/>
      <c r="P11" s="31"/>
      <c r="Q11" s="31"/>
      <c r="R11" s="34"/>
      <c r="S11" s="23"/>
    </row>
    <row r="12" spans="1:19" x14ac:dyDescent="0.3">
      <c r="A12" s="30"/>
      <c r="B12" s="31"/>
      <c r="C12" s="31"/>
      <c r="D12" s="32"/>
      <c r="E12" s="41" t="str">
        <f ca="1">IF(D12&lt;&gt;"",YEAR(TODAY())-YEAR(D12),"")</f>
        <v/>
      </c>
      <c r="F12" s="42" t="str">
        <f ca="1">IF(E12="","",IF(E12&lt;25,"moins de 25 ans",IF(AND(24&lt;E12,E12&lt;30),"entre 25 et 29 ans",IF(AND(29&lt;E12,E12&lt;35),"entre 30 et 34 ans",IF(AND(34&lt;E12,E12&lt;40),"entre 35 et 39 ans",IF(AND(39&lt;E12,E12&lt;45),"entre 40 et 44 ans",IF(AND(44&lt;E12,E12&lt;50),"entre 45 et 49 ans",IF(AND(49&lt;E12,E12&lt;55),"entre 50 et 54 ans",IF(AND(54&lt;E12,E12&lt;60),"entre 55 et 59 ans",IF(AND(59&lt;E12,E12&lt;65),"entre 60 et 64 ans","plus de 65 ans"))))))))))</f>
        <v/>
      </c>
      <c r="G12" s="42"/>
      <c r="H12" s="42"/>
      <c r="I12" s="33"/>
      <c r="J12" s="33"/>
      <c r="K12" s="41" t="str">
        <f ca="1">IF(AND(AND(I12&lt;&gt;"",J12&lt;&gt;""),H12="oui"),IF(ISTEXT(J12),TODAY()-I12,J12-I12+1),"")</f>
        <v/>
      </c>
      <c r="L12" s="31" t="str">
        <f ca="1">IF(H12="non","",IF(K12="","",IF(AND(K12&gt;0,K12&lt;4),"entre 1 et 3j",IF(AND(3&lt;K12,K12&lt;22),"entre 4 et 21j",IF(AND(21&lt;K12,K12&lt;90),"entre 22 et 89j",IF(89&lt;K12,"90j et plus"))))))</f>
        <v/>
      </c>
      <c r="M12" s="31"/>
      <c r="N12" s="31"/>
      <c r="O12" s="31"/>
      <c r="P12" s="31"/>
      <c r="Q12" s="31"/>
      <c r="R12" s="34"/>
      <c r="S12" s="23"/>
    </row>
    <row r="13" spans="1:19" x14ac:dyDescent="0.3">
      <c r="A13" s="30"/>
      <c r="B13" s="31"/>
      <c r="C13" s="31"/>
      <c r="D13" s="32"/>
      <c r="E13" s="41" t="str">
        <f ca="1">IF(D13&lt;&gt;"",YEAR(TODAY())-YEAR(D13),"")</f>
        <v/>
      </c>
      <c r="F13" s="42" t="str">
        <f ca="1">IF(E13="","",IF(E13&lt;25,"moins de 25 ans",IF(AND(24&lt;E13,E13&lt;30),"entre 25 et 29 ans",IF(AND(29&lt;E13,E13&lt;35),"entre 30 et 34 ans",IF(AND(34&lt;E13,E13&lt;40),"entre 35 et 39 ans",IF(AND(39&lt;E13,E13&lt;45),"entre 40 et 44 ans",IF(AND(44&lt;E13,E13&lt;50),"entre 45 et 49 ans",IF(AND(49&lt;E13,E13&lt;55),"entre 50 et 54 ans",IF(AND(54&lt;E13,E13&lt;60),"entre 55 et 59 ans",IF(AND(59&lt;E13,E13&lt;65),"entre 60 et 64 ans","plus de 65 ans"))))))))))</f>
        <v/>
      </c>
      <c r="G13" s="42"/>
      <c r="H13" s="42"/>
      <c r="I13" s="33"/>
      <c r="J13" s="33"/>
      <c r="K13" s="41" t="str">
        <f ca="1">IF(AND(AND(I13&lt;&gt;"",J13&lt;&gt;""),H13="oui"),IF(ISTEXT(J13),TODAY()-I13,J13-I13+1),"")</f>
        <v/>
      </c>
      <c r="L13" s="31" t="str">
        <f ca="1">IF(H13="non","",IF(K13="","",IF(AND(K13&gt;0,K13&lt;4),"entre 1 et 3j",IF(AND(3&lt;K13,K13&lt;22),"entre 4 et 21j",IF(AND(21&lt;K13,K13&lt;90),"entre 22 et 89j",IF(89&lt;K13,"90j et plus"))))))</f>
        <v/>
      </c>
      <c r="M13" s="31"/>
      <c r="N13" s="31"/>
      <c r="O13" s="31"/>
      <c r="P13" s="31"/>
      <c r="Q13" s="31"/>
      <c r="R13" s="34"/>
      <c r="S13" s="23"/>
    </row>
    <row r="14" spans="1:19" x14ac:dyDescent="0.3">
      <c r="A14" s="30"/>
      <c r="B14" s="31"/>
      <c r="C14" s="31"/>
      <c r="D14" s="32"/>
      <c r="E14" s="41" t="str">
        <f ca="1">IF(D14&lt;&gt;"",YEAR(TODAY())-YEAR(D14),"")</f>
        <v/>
      </c>
      <c r="F14" s="42" t="str">
        <f ca="1">IF(E14="","",IF(E14&lt;25,"moins de 25 ans",IF(AND(24&lt;E14,E14&lt;30),"entre 25 et 29 ans",IF(AND(29&lt;E14,E14&lt;35),"entre 30 et 34 ans",IF(AND(34&lt;E14,E14&lt;40),"entre 35 et 39 ans",IF(AND(39&lt;E14,E14&lt;45),"entre 40 et 44 ans",IF(AND(44&lt;E14,E14&lt;50),"entre 45 et 49 ans",IF(AND(49&lt;E14,E14&lt;55),"entre 50 et 54 ans",IF(AND(54&lt;E14,E14&lt;60),"entre 55 et 59 ans",IF(AND(59&lt;E14,E14&lt;65),"entre 60 et 64 ans","plus de 65 ans"))))))))))</f>
        <v/>
      </c>
      <c r="G14" s="42"/>
      <c r="H14" s="42"/>
      <c r="I14" s="33"/>
      <c r="J14" s="33"/>
      <c r="K14" s="41" t="str">
        <f ca="1">IF(AND(AND(I14&lt;&gt;"",J14&lt;&gt;""),H14="oui"),IF(ISTEXT(J14),TODAY()-I14,J14-I14+1),"")</f>
        <v/>
      </c>
      <c r="L14" s="31" t="str">
        <f ca="1">IF(H14="non","",IF(K14="","",IF(AND(K14&gt;0,K14&lt;4),"entre 1 et 3j",IF(AND(3&lt;K14,K14&lt;22),"entre 4 et 21j",IF(AND(21&lt;K14,K14&lt;90),"entre 22 et 89j",IF(89&lt;K14,"90j et plus"))))))</f>
        <v/>
      </c>
      <c r="M14" s="31"/>
      <c r="N14" s="31"/>
      <c r="O14" s="31"/>
      <c r="P14" s="31"/>
      <c r="Q14" s="31"/>
      <c r="R14" s="34"/>
      <c r="S14" s="23"/>
    </row>
    <row r="15" spans="1:19" x14ac:dyDescent="0.3">
      <c r="A15" s="30"/>
      <c r="B15" s="31"/>
      <c r="C15" s="31"/>
      <c r="D15" s="32"/>
      <c r="E15" s="41" t="str">
        <f ca="1">IF(D15&lt;&gt;"",YEAR(TODAY())-YEAR(D15),"")</f>
        <v/>
      </c>
      <c r="F15" s="42" t="str">
        <f ca="1">IF(E15="","",IF(E15&lt;25,"moins de 25 ans",IF(AND(24&lt;E15,E15&lt;30),"entre 25 et 29 ans",IF(AND(29&lt;E15,E15&lt;35),"entre 30 et 34 ans",IF(AND(34&lt;E15,E15&lt;40),"entre 35 et 39 ans",IF(AND(39&lt;E15,E15&lt;45),"entre 40 et 44 ans",IF(AND(44&lt;E15,E15&lt;50),"entre 45 et 49 ans",IF(AND(49&lt;E15,E15&lt;55),"entre 50 et 54 ans",IF(AND(54&lt;E15,E15&lt;60),"entre 55 et 59 ans",IF(AND(59&lt;E15,E15&lt;65),"entre 60 et 64 ans","plus de 65 ans"))))))))))</f>
        <v/>
      </c>
      <c r="G15" s="42"/>
      <c r="H15" s="42"/>
      <c r="I15" s="33"/>
      <c r="J15" s="33"/>
      <c r="K15" s="41" t="str">
        <f ca="1">IF(AND(AND(I15&lt;&gt;"",J15&lt;&gt;""),H15="oui"),IF(ISTEXT(J15),TODAY()-I15,J15-I15+1),"")</f>
        <v/>
      </c>
      <c r="L15" s="31" t="str">
        <f ca="1">IF(H15="non","",IF(K15="","",IF(AND(K15&gt;0,K15&lt;4),"entre 1 et 3j",IF(AND(3&lt;K15,K15&lt;22),"entre 4 et 21j",IF(AND(21&lt;K15,K15&lt;90),"entre 22 et 89j",IF(89&lt;K15,"90j et plus"))))))</f>
        <v/>
      </c>
      <c r="M15" s="31"/>
      <c r="N15" s="31"/>
      <c r="O15" s="31"/>
      <c r="P15" s="31"/>
      <c r="Q15" s="31"/>
      <c r="R15" s="34"/>
      <c r="S15" s="23"/>
    </row>
    <row r="16" spans="1:19" x14ac:dyDescent="0.3">
      <c r="A16" s="30"/>
      <c r="B16" s="31"/>
      <c r="C16" s="31"/>
      <c r="D16" s="32"/>
      <c r="E16" s="41" t="str">
        <f ca="1">IF(D16&lt;&gt;"",YEAR(TODAY())-YEAR(D16),"")</f>
        <v/>
      </c>
      <c r="F16" s="42" t="str">
        <f ca="1">IF(E16="","",IF(E16&lt;25,"moins de 25 ans",IF(AND(24&lt;E16,E16&lt;30),"entre 25 et 29 ans",IF(AND(29&lt;E16,E16&lt;35),"entre 30 et 34 ans",IF(AND(34&lt;E16,E16&lt;40),"entre 35 et 39 ans",IF(AND(39&lt;E16,E16&lt;45),"entre 40 et 44 ans",IF(AND(44&lt;E16,E16&lt;50),"entre 45 et 49 ans",IF(AND(49&lt;E16,E16&lt;55),"entre 50 et 54 ans",IF(AND(54&lt;E16,E16&lt;60),"entre 55 et 59 ans",IF(AND(59&lt;E16,E16&lt;65),"entre 60 et 64 ans","plus de 65 ans"))))))))))</f>
        <v/>
      </c>
      <c r="G16" s="42"/>
      <c r="H16" s="42"/>
      <c r="I16" s="33"/>
      <c r="J16" s="33"/>
      <c r="K16" s="41" t="str">
        <f ca="1">IF(AND(AND(I16&lt;&gt;"",J16&lt;&gt;""),H16="oui"),IF(ISTEXT(J16),TODAY()-I16,J16-I16+1),"")</f>
        <v/>
      </c>
      <c r="L16" s="31" t="str">
        <f ca="1">IF(H16="non","",IF(K16="","",IF(AND(K16&gt;0,K16&lt;4),"entre 1 et 3j",IF(AND(3&lt;K16,K16&lt;22),"entre 4 et 21j",IF(AND(21&lt;K16,K16&lt;90),"entre 22 et 89j",IF(89&lt;K16,"90j et plus"))))))</f>
        <v/>
      </c>
      <c r="M16" s="31"/>
      <c r="N16" s="31"/>
      <c r="O16" s="31"/>
      <c r="P16" s="31"/>
      <c r="Q16" s="31"/>
      <c r="R16" s="34"/>
      <c r="S16" s="23"/>
    </row>
    <row r="17" spans="1:19" x14ac:dyDescent="0.3">
      <c r="A17" s="30"/>
      <c r="B17" s="31"/>
      <c r="C17" s="31"/>
      <c r="D17" s="32"/>
      <c r="E17" s="41" t="str">
        <f ca="1">IF(D17&lt;&gt;"",YEAR(TODAY())-YEAR(D17),"")</f>
        <v/>
      </c>
      <c r="F17" s="42" t="str">
        <f ca="1">IF(E17="","",IF(E17&lt;25,"moins de 25 ans",IF(AND(24&lt;E17,E17&lt;30),"entre 25 et 29 ans",IF(AND(29&lt;E17,E17&lt;35),"entre 30 et 34 ans",IF(AND(34&lt;E17,E17&lt;40),"entre 35 et 39 ans",IF(AND(39&lt;E17,E17&lt;45),"entre 40 et 44 ans",IF(AND(44&lt;E17,E17&lt;50),"entre 45 et 49 ans",IF(AND(49&lt;E17,E17&lt;55),"entre 50 et 54 ans",IF(AND(54&lt;E17,E17&lt;60),"entre 55 et 59 ans",IF(AND(59&lt;E17,E17&lt;65),"entre 60 et 64 ans","plus de 65 ans"))))))))))</f>
        <v/>
      </c>
      <c r="G17" s="42"/>
      <c r="H17" s="42"/>
      <c r="I17" s="33"/>
      <c r="J17" s="33"/>
      <c r="K17" s="41" t="str">
        <f ca="1">IF(AND(AND(I17&lt;&gt;"",J17&lt;&gt;""),H17="oui"),IF(ISTEXT(J17),TODAY()-I17,J17-I17+1),"")</f>
        <v/>
      </c>
      <c r="L17" s="31" t="str">
        <f ca="1">IF(H17="non","",IF(K17="","",IF(AND(K17&gt;0,K17&lt;4),"entre 1 et 3j",IF(AND(3&lt;K17,K17&lt;22),"entre 4 et 21j",IF(AND(21&lt;K17,K17&lt;90),"entre 22 et 89j",IF(89&lt;K17,"90j et plus"))))))</f>
        <v/>
      </c>
      <c r="M17" s="31"/>
      <c r="N17" s="31"/>
      <c r="O17" s="31"/>
      <c r="P17" s="31"/>
      <c r="Q17" s="31"/>
      <c r="R17" s="34"/>
      <c r="S17" s="23"/>
    </row>
    <row r="18" spans="1:19" x14ac:dyDescent="0.3">
      <c r="A18" s="30"/>
      <c r="B18" s="31"/>
      <c r="C18" s="31"/>
      <c r="D18" s="32"/>
      <c r="E18" s="41" t="str">
        <f ca="1">IF(D18&lt;&gt;"",YEAR(TODAY())-YEAR(D18),"")</f>
        <v/>
      </c>
      <c r="F18" s="42" t="str">
        <f ca="1">IF(E18="","",IF(E18&lt;25,"moins de 25 ans",IF(AND(24&lt;E18,E18&lt;30),"entre 25 et 29 ans",IF(AND(29&lt;E18,E18&lt;35),"entre 30 et 34 ans",IF(AND(34&lt;E18,E18&lt;40),"entre 35 et 39 ans",IF(AND(39&lt;E18,E18&lt;45),"entre 40 et 44 ans",IF(AND(44&lt;E18,E18&lt;50),"entre 45 et 49 ans",IF(AND(49&lt;E18,E18&lt;55),"entre 50 et 54 ans",IF(AND(54&lt;E18,E18&lt;60),"entre 55 et 59 ans",IF(AND(59&lt;E18,E18&lt;65),"entre 60 et 64 ans","plus de 65 ans"))))))))))</f>
        <v/>
      </c>
      <c r="G18" s="42"/>
      <c r="H18" s="42"/>
      <c r="I18" s="33"/>
      <c r="J18" s="33"/>
      <c r="K18" s="41" t="str">
        <f ca="1">IF(AND(AND(I18&lt;&gt;"",J18&lt;&gt;""),H18="oui"),IF(ISTEXT(J18),TODAY()-I18,J18-I18+1),"")</f>
        <v/>
      </c>
      <c r="L18" s="31" t="str">
        <f ca="1">IF(H18="non","",IF(K18="","",IF(AND(K18&gt;0,K18&lt;4),"entre 1 et 3j",IF(AND(3&lt;K18,K18&lt;22),"entre 4 et 21j",IF(AND(21&lt;K18,K18&lt;90),"entre 22 et 89j",IF(89&lt;K18,"90j et plus"))))))</f>
        <v/>
      </c>
      <c r="M18" s="31"/>
      <c r="N18" s="31"/>
      <c r="O18" s="31"/>
      <c r="P18" s="31"/>
      <c r="Q18" s="31"/>
      <c r="R18" s="34"/>
      <c r="S18" s="23"/>
    </row>
    <row r="19" spans="1:19" x14ac:dyDescent="0.3">
      <c r="A19" s="30"/>
      <c r="B19" s="31"/>
      <c r="C19" s="31"/>
      <c r="D19" s="32"/>
      <c r="E19" s="41" t="str">
        <f ca="1">IF(D19&lt;&gt;"",YEAR(TODAY())-YEAR(D19),"")</f>
        <v/>
      </c>
      <c r="F19" s="42" t="str">
        <f ca="1">IF(E19="","",IF(E19&lt;25,"moins de 25 ans",IF(AND(24&lt;E19,E19&lt;30),"entre 25 et 29 ans",IF(AND(29&lt;E19,E19&lt;35),"entre 30 et 34 ans",IF(AND(34&lt;E19,E19&lt;40),"entre 35 et 39 ans",IF(AND(39&lt;E19,E19&lt;45),"entre 40 et 44 ans",IF(AND(44&lt;E19,E19&lt;50),"entre 45 et 49 ans",IF(AND(49&lt;E19,E19&lt;55),"entre 50 et 54 ans",IF(AND(54&lt;E19,E19&lt;60),"entre 55 et 59 ans",IF(AND(59&lt;E19,E19&lt;65),"entre 60 et 64 ans","plus de 65 ans"))))))))))</f>
        <v/>
      </c>
      <c r="G19" s="42"/>
      <c r="H19" s="42"/>
      <c r="I19" s="33"/>
      <c r="J19" s="33"/>
      <c r="K19" s="41" t="str">
        <f ca="1">IF(AND(AND(I19&lt;&gt;"",J19&lt;&gt;""),H19="oui"),IF(ISTEXT(J19),TODAY()-I19,J19-I19+1),"")</f>
        <v/>
      </c>
      <c r="L19" s="31" t="str">
        <f ca="1">IF(H19="non","",IF(K19="","",IF(AND(K19&gt;0,K19&lt;4),"entre 1 et 3j",IF(AND(3&lt;K19,K19&lt;22),"entre 4 et 21j",IF(AND(21&lt;K19,K19&lt;90),"entre 22 et 89j",IF(89&lt;K19,"90j et plus"))))))</f>
        <v/>
      </c>
      <c r="M19" s="31"/>
      <c r="N19" s="31"/>
      <c r="O19" s="31"/>
      <c r="P19" s="31"/>
      <c r="Q19" s="31"/>
      <c r="R19" s="34"/>
      <c r="S19" s="23"/>
    </row>
    <row r="20" spans="1:19" x14ac:dyDescent="0.3">
      <c r="A20" s="30"/>
      <c r="B20" s="31"/>
      <c r="C20" s="31"/>
      <c r="D20" s="32"/>
      <c r="E20" s="41" t="str">
        <f ca="1">IF(D20&lt;&gt;"",YEAR(TODAY())-YEAR(D20),"")</f>
        <v/>
      </c>
      <c r="F20" s="42" t="str">
        <f ca="1">IF(E20="","",IF(E20&lt;25,"moins de 25 ans",IF(AND(24&lt;E20,E20&lt;30),"entre 25 et 29 ans",IF(AND(29&lt;E20,E20&lt;35),"entre 30 et 34 ans",IF(AND(34&lt;E20,E20&lt;40),"entre 35 et 39 ans",IF(AND(39&lt;E20,E20&lt;45),"entre 40 et 44 ans",IF(AND(44&lt;E20,E20&lt;50),"entre 45 et 49 ans",IF(AND(49&lt;E20,E20&lt;55),"entre 50 et 54 ans",IF(AND(54&lt;E20,E20&lt;60),"entre 55 et 59 ans",IF(AND(59&lt;E20,E20&lt;65),"entre 60 et 64 ans","plus de 65 ans"))))))))))</f>
        <v/>
      </c>
      <c r="G20" s="42"/>
      <c r="H20" s="42"/>
      <c r="I20" s="33"/>
      <c r="J20" s="33"/>
      <c r="K20" s="41" t="str">
        <f ca="1">IF(AND(AND(I20&lt;&gt;"",J20&lt;&gt;""),H20="oui"),IF(ISTEXT(J20),TODAY()-I20,J20-I20+1),"")</f>
        <v/>
      </c>
      <c r="L20" s="31" t="str">
        <f ca="1">IF(H20="non","",IF(K20="","",IF(AND(K20&gt;0,K20&lt;4),"entre 1 et 3j",IF(AND(3&lt;K20,K20&lt;22),"entre 4 et 21j",IF(AND(21&lt;K20,K20&lt;90),"entre 22 et 89j",IF(89&lt;K20,"90j et plus"))))))</f>
        <v/>
      </c>
      <c r="M20" s="31"/>
      <c r="N20" s="31"/>
      <c r="O20" s="31"/>
      <c r="P20" s="31"/>
      <c r="Q20" s="31"/>
      <c r="R20" s="34"/>
      <c r="S20" s="23"/>
    </row>
    <row r="21" spans="1:19" x14ac:dyDescent="0.3">
      <c r="A21" s="30"/>
      <c r="B21" s="31"/>
      <c r="C21" s="31"/>
      <c r="D21" s="32"/>
      <c r="E21" s="41" t="str">
        <f ca="1">IF(D21&lt;&gt;"",YEAR(TODAY())-YEAR(D21),"")</f>
        <v/>
      </c>
      <c r="F21" s="42" t="str">
        <f ca="1">IF(E21="","",IF(E21&lt;25,"moins de 25 ans",IF(AND(24&lt;E21,E21&lt;30),"entre 25 et 29 ans",IF(AND(29&lt;E21,E21&lt;35),"entre 30 et 34 ans",IF(AND(34&lt;E21,E21&lt;40),"entre 35 et 39 ans",IF(AND(39&lt;E21,E21&lt;45),"entre 40 et 44 ans",IF(AND(44&lt;E21,E21&lt;50),"entre 45 et 49 ans",IF(AND(49&lt;E21,E21&lt;55),"entre 50 et 54 ans",IF(AND(54&lt;E21,E21&lt;60),"entre 55 et 59 ans",IF(AND(59&lt;E21,E21&lt;65),"entre 60 et 64 ans","plus de 65 ans"))))))))))</f>
        <v/>
      </c>
      <c r="G21" s="42"/>
      <c r="H21" s="42"/>
      <c r="I21" s="33"/>
      <c r="J21" s="33"/>
      <c r="K21" s="41" t="str">
        <f ca="1">IF(AND(AND(I21&lt;&gt;"",J21&lt;&gt;""),H21="oui"),IF(ISTEXT(J21),TODAY()-I21,J21-I21+1),"")</f>
        <v/>
      </c>
      <c r="L21" s="31" t="str">
        <f ca="1">IF(H21="non","",IF(K21="","",IF(AND(K21&gt;0,K21&lt;4),"entre 1 et 3j",IF(AND(3&lt;K21,K21&lt;22),"entre 4 et 21j",IF(AND(21&lt;K21,K21&lt;90),"entre 22 et 89j",IF(89&lt;K21,"90j et plus"))))))</f>
        <v/>
      </c>
      <c r="M21" s="31"/>
      <c r="N21" s="31"/>
      <c r="O21" s="31"/>
      <c r="P21" s="31"/>
      <c r="Q21" s="31"/>
      <c r="R21" s="34"/>
      <c r="S21" s="23"/>
    </row>
    <row r="22" spans="1:19" x14ac:dyDescent="0.3">
      <c r="A22" s="30"/>
      <c r="B22" s="31"/>
      <c r="C22" s="31"/>
      <c r="D22" s="32"/>
      <c r="E22" s="41" t="str">
        <f ca="1">IF(D22&lt;&gt;"",YEAR(TODAY())-YEAR(D22),"")</f>
        <v/>
      </c>
      <c r="F22" s="42" t="str">
        <f ca="1">IF(E22="","",IF(E22&lt;25,"moins de 25 ans",IF(AND(24&lt;E22,E22&lt;30),"entre 25 et 29 ans",IF(AND(29&lt;E22,E22&lt;35),"entre 30 et 34 ans",IF(AND(34&lt;E22,E22&lt;40),"entre 35 et 39 ans",IF(AND(39&lt;E22,E22&lt;45),"entre 40 et 44 ans",IF(AND(44&lt;E22,E22&lt;50),"entre 45 et 49 ans",IF(AND(49&lt;E22,E22&lt;55),"entre 50 et 54 ans",IF(AND(54&lt;E22,E22&lt;60),"entre 55 et 59 ans",IF(AND(59&lt;E22,E22&lt;65),"entre 60 et 64 ans","plus de 65 ans"))))))))))</f>
        <v/>
      </c>
      <c r="G22" s="42"/>
      <c r="H22" s="42"/>
      <c r="I22" s="33"/>
      <c r="J22" s="33"/>
      <c r="K22" s="41" t="str">
        <f ca="1">IF(AND(AND(I22&lt;&gt;"",J22&lt;&gt;""),H22="oui"),IF(ISTEXT(J22),TODAY()-I22,J22-I22+1),"")</f>
        <v/>
      </c>
      <c r="L22" s="31" t="str">
        <f ca="1">IF(H22="non","",IF(K22="","",IF(AND(K22&gt;0,K22&lt;4),"entre 1 et 3j",IF(AND(3&lt;K22,K22&lt;22),"entre 4 et 21j",IF(AND(21&lt;K22,K22&lt;90),"entre 22 et 89j",IF(89&lt;K22,"90j et plus"))))))</f>
        <v/>
      </c>
      <c r="M22" s="31"/>
      <c r="N22" s="31"/>
      <c r="O22" s="31"/>
      <c r="P22" s="31"/>
      <c r="Q22" s="31"/>
      <c r="R22" s="34"/>
      <c r="S22" s="23"/>
    </row>
    <row r="23" spans="1:19" x14ac:dyDescent="0.3">
      <c r="A23" s="30"/>
      <c r="B23" s="31"/>
      <c r="C23" s="31"/>
      <c r="D23" s="32"/>
      <c r="E23" s="41" t="str">
        <f ca="1">IF(D23&lt;&gt;"",YEAR(TODAY())-YEAR(D23),"")</f>
        <v/>
      </c>
      <c r="F23" s="42" t="str">
        <f ca="1">IF(E23="","",IF(E23&lt;25,"moins de 25 ans",IF(AND(24&lt;E23,E23&lt;30),"entre 25 et 29 ans",IF(AND(29&lt;E23,E23&lt;35),"entre 30 et 34 ans",IF(AND(34&lt;E23,E23&lt;40),"entre 35 et 39 ans",IF(AND(39&lt;E23,E23&lt;45),"entre 40 et 44 ans",IF(AND(44&lt;E23,E23&lt;50),"entre 45 et 49 ans",IF(AND(49&lt;E23,E23&lt;55),"entre 50 et 54 ans",IF(AND(54&lt;E23,E23&lt;60),"entre 55 et 59 ans",IF(AND(59&lt;E23,E23&lt;65),"entre 60 et 64 ans","plus de 65 ans"))))))))))</f>
        <v/>
      </c>
      <c r="G23" s="42"/>
      <c r="H23" s="42"/>
      <c r="I23" s="33"/>
      <c r="J23" s="33"/>
      <c r="K23" s="41" t="str">
        <f ca="1">IF(AND(AND(I23&lt;&gt;"",J23&lt;&gt;""),H23="oui"),IF(ISTEXT(J23),TODAY()-I23,J23-I23+1),"")</f>
        <v/>
      </c>
      <c r="L23" s="31" t="str">
        <f ca="1">IF(H23="non","",IF(K23="","",IF(AND(K23&gt;0,K23&lt;4),"entre 1 et 3j",IF(AND(3&lt;K23,K23&lt;22),"entre 4 et 21j",IF(AND(21&lt;K23,K23&lt;90),"entre 22 et 89j",IF(89&lt;K23,"90j et plus"))))))</f>
        <v/>
      </c>
      <c r="M23" s="31"/>
      <c r="N23" s="31"/>
      <c r="O23" s="31"/>
      <c r="P23" s="31"/>
      <c r="Q23" s="31"/>
      <c r="R23" s="34"/>
      <c r="S23" s="23"/>
    </row>
    <row r="24" spans="1:19" x14ac:dyDescent="0.3">
      <c r="A24" s="30"/>
      <c r="B24" s="31"/>
      <c r="C24" s="31"/>
      <c r="D24" s="32"/>
      <c r="E24" s="41"/>
      <c r="F24" s="42" t="str">
        <f>IF(E24="","",IF(E24&lt;25,"moins de 25 ans",IF(AND(24&lt;E24,E24&lt;30),"entre 25 et 29 ans",IF(AND(29&lt;E24,E24&lt;35),"entre 30 et 34 ans",IF(AND(34&lt;E24,E24&lt;40),"entre 35 et 39 ans",IF(AND(39&lt;E24,E24&lt;45),"entre 40 et 44 ans",IF(AND(44&lt;E24,E24&lt;50),"entre 45 et 49 ans",IF(AND(49&lt;E24,E24&lt;55),"entre 50 et 54 ans",IF(AND(54&lt;E24,E24&lt;60),"entre 55 et 59 ans",IF(AND(59&lt;E24,E24&lt;65),"entre 60 et 64 ans","plus de 65 ans"))))))))))</f>
        <v/>
      </c>
      <c r="G24" s="42"/>
      <c r="H24" s="42"/>
      <c r="I24" s="33"/>
      <c r="J24" s="33"/>
      <c r="K24" s="41"/>
      <c r="L24" s="31" t="str">
        <f>IF(H24="non","",IF(K24="","",IF(AND(K24&gt;0,K24&lt;4),"entre 1 et 3j",IF(AND(3&lt;K24,K24&lt;22),"entre 4 et 21j",IF(AND(21&lt;K24,K24&lt;90),"entre 22 et 89j",IF(89&lt;K24,"90j et plus"))))))</f>
        <v/>
      </c>
      <c r="M24" s="31"/>
      <c r="N24" s="31"/>
      <c r="O24" s="31"/>
      <c r="P24" s="31"/>
      <c r="Q24" s="31"/>
      <c r="R24" s="34"/>
      <c r="S24" s="23"/>
    </row>
    <row r="25" spans="1:19" x14ac:dyDescent="0.3">
      <c r="A25" s="30"/>
      <c r="B25" s="31"/>
      <c r="C25" s="31"/>
      <c r="D25" s="32"/>
      <c r="E25" s="41" t="str">
        <f ca="1">IF(D25&lt;&gt;"",YEAR(TODAY())-YEAR(D25),"")</f>
        <v/>
      </c>
      <c r="F25" s="31" t="str">
        <f ca="1">IF(E25="","",IF(E25&lt;25,"moins de 25 ans",IF(AND(24&lt;E25,E25&lt;30),"entre 25 et 29 ans",IF(AND(29&lt;E25,E25&lt;35),"entre 30 et 34 ans",IF(AND(34&lt;E25,E25&lt;40),"entre 35 et 39 ans",IF(AND(39&lt;E25,E25&lt;45),"entre 40 et 44 ans",IF(AND(44&lt;E25,E25&lt;50),"entre 45 et 49 ans",IF(AND(49&lt;E25,E25&lt;55),"entre 50 et 54 ans",IF(AND(54&lt;E25,E25&lt;60),"entre 55 et 59 ans",IF(AND(59&lt;E25,E25&lt;65),"entre 60 et 64 ans","plus de 65 ans"))))))))))</f>
        <v/>
      </c>
      <c r="G25" s="31"/>
      <c r="H25" s="31"/>
      <c r="I25" s="33"/>
      <c r="J25" s="33"/>
      <c r="K25" s="41" t="str">
        <f ca="1">IF(AND(AND(I25&lt;&gt;"",J25&lt;&gt;""),H25="oui"),IF(ISTEXT(J25),TODAY()-I25,J25-I25+1),"")</f>
        <v/>
      </c>
      <c r="L25" s="31" t="str">
        <f ca="1">IF(H25="non","",IF(K25="","",IF(AND(K25&gt;0,K25&lt;4),"entre 1 et 3j",IF(AND(3&lt;K25,K25&lt;22),"entre 4 et 21j",IF(AND(21&lt;K25,K25&lt;90),"entre 22 et 89j",IF(89&lt;K25,"90j et plus"))))))</f>
        <v/>
      </c>
      <c r="M25" s="31"/>
      <c r="N25" s="31"/>
      <c r="O25" s="31"/>
      <c r="P25" s="31"/>
      <c r="Q25" s="31"/>
      <c r="R25" s="34"/>
      <c r="S25" s="23"/>
    </row>
    <row r="26" spans="1:19" x14ac:dyDescent="0.3">
      <c r="A26" s="30"/>
      <c r="B26" s="31"/>
      <c r="C26" s="31"/>
      <c r="D26" s="32"/>
      <c r="E26" s="41" t="str">
        <f ca="1">IF(D26&lt;&gt;"",YEAR(TODAY())-YEAR(D26),"")</f>
        <v/>
      </c>
      <c r="F26" s="31" t="str">
        <f ca="1">IF(E26="","",IF(E26&lt;25,"moins de 25 ans",IF(AND(24&lt;E26,E26&lt;30),"entre 25 et 29 ans",IF(AND(29&lt;E26,E26&lt;35),"entre 30 et 34 ans",IF(AND(34&lt;E26,E26&lt;40),"entre 35 et 39 ans",IF(AND(39&lt;E26,E26&lt;45),"entre 40 et 44 ans",IF(AND(44&lt;E26,E26&lt;50),"entre 45 et 49 ans",IF(AND(49&lt;E26,E26&lt;55),"entre 50 et 54 ans",IF(AND(54&lt;E26,E26&lt;60),"entre 55 et 59 ans",IF(AND(59&lt;E26,E26&lt;65),"entre 60 et 64 ans","plus de 65 ans"))))))))))</f>
        <v/>
      </c>
      <c r="G26" s="31"/>
      <c r="H26" s="31"/>
      <c r="I26" s="33"/>
      <c r="J26" s="33"/>
      <c r="K26" s="41" t="str">
        <f ca="1">IF(AND(AND(I26&lt;&gt;"",J26&lt;&gt;""),H26="oui"),IF(ISTEXT(J26),TODAY()-I26,J26-I26+1),"")</f>
        <v/>
      </c>
      <c r="L26" s="31" t="str">
        <f ca="1">IF(H26="non","",IF(K26="","",IF(AND(K26&gt;0,K26&lt;4),"entre 1 et 3j",IF(AND(3&lt;K26,K26&lt;22),"entre 4 et 21j",IF(AND(21&lt;K26,K26&lt;90),"entre 22 et 89j",IF(89&lt;K26,"90j et plus"))))))</f>
        <v/>
      </c>
      <c r="M26" s="31"/>
      <c r="N26" s="31"/>
      <c r="O26" s="31"/>
      <c r="P26" s="31"/>
      <c r="Q26" s="31"/>
      <c r="R26" s="34"/>
      <c r="S26" s="31"/>
    </row>
  </sheetData>
  <sheetProtection sheet="1" formatColumns="0" formatRows="0" insertColumns="0" insertRows="0" insertHyperlinks="0" deleteColumns="0" deleteRows="0" sort="0" autoFilter="0" pivotTables="0"/>
  <conditionalFormatting sqref="I2:L26">
    <cfRule type="expression" dxfId="2" priority="3">
      <formula>OR($H2="non",$H2="")</formula>
    </cfRule>
  </conditionalFormatting>
  <conditionalFormatting sqref="L3 L5:L24">
    <cfRule type="expression" dxfId="1" priority="2">
      <formula>$H3="non"</formula>
    </cfRule>
  </conditionalFormatting>
  <conditionalFormatting sqref="L4">
    <cfRule type="expression" dxfId="0" priority="1">
      <formula>$H4="non"</formula>
    </cfRule>
  </conditionalFormatting>
  <dataValidations count="10">
    <dataValidation type="list" allowBlank="1" showInputMessage="1" showErrorMessage="1" sqref="M2:M1048576 G25:H1048576 H2:H26 G2:G26">
      <formula1>oui_non</formula1>
    </dataValidation>
    <dataValidation type="list" allowBlank="1" showInputMessage="1" showErrorMessage="1" sqref="N2:N1048576">
      <formula1>filières</formula1>
    </dataValidation>
    <dataValidation type="list" allowBlank="1" showInputMessage="1" showErrorMessage="1" sqref="O2:O1048576">
      <formula1>activités</formula1>
    </dataValidation>
    <dataValidation type="list" allowBlank="1" showInputMessage="1" showErrorMessage="1" sqref="Q2:Q1048576">
      <formula1>siège_lésions</formula1>
    </dataValidation>
    <dataValidation type="list" allowBlank="1" showInputMessage="1" showErrorMessage="1" sqref="P2:P1048576">
      <formula1>nature_lésions</formula1>
    </dataValidation>
    <dataValidation type="list" allowBlank="1" showInputMessage="1" showErrorMessage="1" sqref="R2:R1048576">
      <formula1>élément_matériel</formula1>
    </dataValidation>
    <dataValidation type="date" errorStyle="warning" operator="lessThanOrEqual" allowBlank="1" showInputMessage="1" showErrorMessage="1" errorTitle="Date non valide" error="La date que vous avez saisie se trouve dans le futur. Veuillez saisir une autre date." sqref="A2:A1048576">
      <formula1>TODAY()</formula1>
    </dataValidation>
    <dataValidation type="list" allowBlank="1" showInputMessage="1" showErrorMessage="1" sqref="C2:C1048576">
      <formula1>sexe</formula1>
    </dataValidation>
    <dataValidation type="date" operator="greaterThanOrEqual" allowBlank="1" showInputMessage="1" showErrorMessage="1" errorTitle="Date non valide" error="La date que vous avez saisie est antérieure à la date de l'accident. Veuillez saisir une date valide." sqref="I2:I1048576">
      <formula1>A2</formula1>
    </dataValidation>
    <dataValidation type="date" operator="greaterThanOrEqual" allowBlank="1" showInputMessage="1" showErrorMessage="1" errorTitle="Date invalide" error="La date que vous avez saisie est antérieure à la date de début d'arrêt._x000a_Veuillez saisir une date valide." sqref="J2:J1048576">
      <formula1>I2</formula1>
    </dataValidation>
  </dataValidations>
  <pageMargins left="0.35433070866141736" right="0.27559055118110237" top="0.78740157480314965" bottom="0.35433070866141736" header="0.31496062992125984" footer="0.15748031496062992"/>
  <pageSetup paperSize="9" orientation="landscape" r:id="rId1"/>
  <headerFooter>
    <oddHeader>&amp;C&amp;"Franklin Gothic Demi,Normal"&amp;KA5BE41TABLEAU DE SUIVI DES ACCIDENTS DE SERVICE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selection activeCell="B20" sqref="B20"/>
    </sheetView>
  </sheetViews>
  <sheetFormatPr baseColWidth="10" defaultRowHeight="14.4" x14ac:dyDescent="0.3"/>
  <sheetData>
    <row r="1" spans="1:11" ht="115.2" x14ac:dyDescent="0.3">
      <c r="A1" s="1" t="s">
        <v>8</v>
      </c>
      <c r="B1" s="1" t="s">
        <v>9</v>
      </c>
      <c r="C1" s="1" t="s">
        <v>10</v>
      </c>
      <c r="D1" s="1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1" t="s">
        <v>18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'U:\Service Prévention\Courrier\Courrier 2016\[suivi AT et MP - RASSCT_4_1024.xlsx]paramètres listes déroulantes'!#REF!</xm:f>
          </x14:formula1>
          <xm:sqref>D1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I10" sqref="I10"/>
    </sheetView>
  </sheetViews>
  <sheetFormatPr baseColWidth="10" defaultRowHeight="14.4" x14ac:dyDescent="0.3"/>
  <cols>
    <col min="1" max="1" width="6.44140625" customWidth="1"/>
    <col min="2" max="2" width="4.6640625" customWidth="1"/>
    <col min="3" max="3" width="26.5546875" customWidth="1"/>
    <col min="4" max="4" width="4.6640625" customWidth="1"/>
    <col min="5" max="5" width="34.33203125" style="7" customWidth="1"/>
    <col min="6" max="6" width="4.6640625" customWidth="1"/>
    <col min="7" max="7" width="23.44140625" style="7" customWidth="1"/>
    <col min="8" max="8" width="4.6640625" customWidth="1"/>
    <col min="9" max="9" width="24.33203125" style="8" customWidth="1"/>
    <col min="10" max="10" width="4.6640625" customWidth="1"/>
    <col min="11" max="11" width="29.88671875" style="10" customWidth="1"/>
    <col min="12" max="12" width="4.6640625" customWidth="1"/>
    <col min="13" max="13" width="30.6640625" style="5" customWidth="1"/>
  </cols>
  <sheetData>
    <row r="1" spans="1:13" ht="15" customHeight="1" x14ac:dyDescent="0.3">
      <c r="A1" t="s">
        <v>21</v>
      </c>
      <c r="C1" t="s">
        <v>25</v>
      </c>
      <c r="E1" s="3" t="s">
        <v>33</v>
      </c>
      <c r="G1" s="3" t="s">
        <v>50</v>
      </c>
      <c r="H1" s="4"/>
      <c r="I1" s="3" t="s">
        <v>71</v>
      </c>
      <c r="K1" s="6" t="s">
        <v>80</v>
      </c>
      <c r="M1" s="3" t="s">
        <v>95</v>
      </c>
    </row>
    <row r="2" spans="1:13" ht="15" customHeight="1" x14ac:dyDescent="0.3">
      <c r="A2" t="s">
        <v>22</v>
      </c>
      <c r="C2" t="s">
        <v>26</v>
      </c>
      <c r="E2" s="3" t="s">
        <v>34</v>
      </c>
      <c r="G2" s="3" t="s">
        <v>51</v>
      </c>
      <c r="H2" s="4"/>
      <c r="I2" s="3" t="s">
        <v>72</v>
      </c>
      <c r="K2" s="6" t="s">
        <v>81</v>
      </c>
      <c r="M2" s="3" t="s">
        <v>96</v>
      </c>
    </row>
    <row r="3" spans="1:13" ht="15" customHeight="1" x14ac:dyDescent="0.3">
      <c r="C3" t="s">
        <v>27</v>
      </c>
      <c r="E3" s="3" t="s">
        <v>35</v>
      </c>
      <c r="G3" s="3" t="s">
        <v>52</v>
      </c>
      <c r="H3" s="4"/>
      <c r="I3" s="3" t="s">
        <v>73</v>
      </c>
      <c r="K3" s="6" t="s">
        <v>82</v>
      </c>
      <c r="M3" s="3" t="s">
        <v>97</v>
      </c>
    </row>
    <row r="4" spans="1:13" ht="15" customHeight="1" x14ac:dyDescent="0.3">
      <c r="A4" t="s">
        <v>93</v>
      </c>
      <c r="C4" t="s">
        <v>28</v>
      </c>
      <c r="E4" s="3" t="s">
        <v>36</v>
      </c>
      <c r="G4" s="3" t="s">
        <v>53</v>
      </c>
      <c r="H4" s="4"/>
      <c r="I4" s="3" t="s">
        <v>74</v>
      </c>
      <c r="K4" s="6" t="s">
        <v>83</v>
      </c>
      <c r="M4" s="3" t="s">
        <v>98</v>
      </c>
    </row>
    <row r="5" spans="1:13" ht="15" customHeight="1" x14ac:dyDescent="0.3">
      <c r="A5" t="s">
        <v>94</v>
      </c>
      <c r="C5" t="s">
        <v>29</v>
      </c>
      <c r="E5" s="3" t="s">
        <v>37</v>
      </c>
      <c r="G5" s="3" t="s">
        <v>54</v>
      </c>
      <c r="H5" s="4"/>
      <c r="I5" s="3" t="s">
        <v>75</v>
      </c>
      <c r="K5" s="6" t="s">
        <v>84</v>
      </c>
      <c r="M5" s="3" t="s">
        <v>99</v>
      </c>
    </row>
    <row r="6" spans="1:13" ht="15" customHeight="1" x14ac:dyDescent="0.3">
      <c r="C6" t="s">
        <v>30</v>
      </c>
      <c r="E6" s="3" t="s">
        <v>38</v>
      </c>
      <c r="G6" s="3" t="s">
        <v>55</v>
      </c>
      <c r="H6" s="4"/>
      <c r="I6" s="3" t="s">
        <v>113</v>
      </c>
      <c r="K6" s="6" t="s">
        <v>85</v>
      </c>
      <c r="M6" s="3" t="s">
        <v>100</v>
      </c>
    </row>
    <row r="7" spans="1:13" ht="15" customHeight="1" x14ac:dyDescent="0.3">
      <c r="C7" t="s">
        <v>31</v>
      </c>
      <c r="E7" s="3" t="s">
        <v>39</v>
      </c>
      <c r="G7" s="3" t="s">
        <v>56</v>
      </c>
      <c r="H7" s="4"/>
      <c r="I7" s="3" t="s">
        <v>76</v>
      </c>
      <c r="K7" s="6" t="s">
        <v>86</v>
      </c>
      <c r="M7" s="3" t="s">
        <v>101</v>
      </c>
    </row>
    <row r="8" spans="1:13" ht="15" customHeight="1" x14ac:dyDescent="0.3">
      <c r="C8" t="s">
        <v>32</v>
      </c>
      <c r="E8" s="3" t="s">
        <v>40</v>
      </c>
      <c r="G8" s="3" t="s">
        <v>57</v>
      </c>
      <c r="H8" s="4"/>
      <c r="I8" s="3" t="s">
        <v>77</v>
      </c>
      <c r="K8" s="6" t="s">
        <v>87</v>
      </c>
      <c r="M8" s="3" t="s">
        <v>102</v>
      </c>
    </row>
    <row r="9" spans="1:13" ht="15" customHeight="1" x14ac:dyDescent="0.3">
      <c r="E9" s="3" t="s">
        <v>41</v>
      </c>
      <c r="G9" s="3" t="s">
        <v>58</v>
      </c>
      <c r="H9" s="4"/>
      <c r="I9" s="3" t="s">
        <v>78</v>
      </c>
      <c r="K9" s="6" t="s">
        <v>88</v>
      </c>
      <c r="M9" s="3" t="s">
        <v>103</v>
      </c>
    </row>
    <row r="10" spans="1:13" ht="15" customHeight="1" x14ac:dyDescent="0.3">
      <c r="E10" s="3" t="s">
        <v>42</v>
      </c>
      <c r="G10" s="3" t="s">
        <v>59</v>
      </c>
      <c r="H10" s="4"/>
      <c r="I10" s="3" t="s">
        <v>79</v>
      </c>
      <c r="K10" s="6" t="s">
        <v>89</v>
      </c>
      <c r="M10" s="3" t="s">
        <v>104</v>
      </c>
    </row>
    <row r="11" spans="1:13" ht="15" customHeight="1" x14ac:dyDescent="0.3">
      <c r="E11" s="3" t="s">
        <v>43</v>
      </c>
      <c r="G11" s="3" t="s">
        <v>60</v>
      </c>
      <c r="H11" s="4"/>
      <c r="K11" s="6" t="s">
        <v>90</v>
      </c>
      <c r="M11" s="3" t="s">
        <v>105</v>
      </c>
    </row>
    <row r="12" spans="1:13" ht="15" customHeight="1" x14ac:dyDescent="0.3">
      <c r="E12" s="3" t="s">
        <v>44</v>
      </c>
      <c r="G12" s="3" t="s">
        <v>61</v>
      </c>
      <c r="H12" s="4"/>
      <c r="I12" s="9"/>
      <c r="K12" s="6" t="s">
        <v>91</v>
      </c>
      <c r="M12" s="3" t="s">
        <v>106</v>
      </c>
    </row>
    <row r="13" spans="1:13" ht="15" customHeight="1" x14ac:dyDescent="0.3">
      <c r="E13" s="3" t="s">
        <v>45</v>
      </c>
      <c r="G13" s="3" t="s">
        <v>62</v>
      </c>
      <c r="H13" s="4"/>
      <c r="I13" s="9"/>
      <c r="K13" s="6" t="s">
        <v>92</v>
      </c>
      <c r="M13" s="3" t="s">
        <v>107</v>
      </c>
    </row>
    <row r="14" spans="1:13" ht="15" customHeight="1" x14ac:dyDescent="0.3">
      <c r="E14" s="3" t="s">
        <v>46</v>
      </c>
      <c r="G14" s="3" t="s">
        <v>63</v>
      </c>
      <c r="H14" s="4"/>
      <c r="I14" s="9"/>
      <c r="K14" s="6" t="s">
        <v>79</v>
      </c>
      <c r="M14" s="3" t="s">
        <v>109</v>
      </c>
    </row>
    <row r="15" spans="1:13" ht="15" customHeight="1" x14ac:dyDescent="0.3">
      <c r="E15" s="3" t="s">
        <v>47</v>
      </c>
      <c r="G15" s="3" t="s">
        <v>64</v>
      </c>
      <c r="H15" s="4"/>
      <c r="I15" s="9"/>
      <c r="M15" s="3" t="s">
        <v>108</v>
      </c>
    </row>
    <row r="16" spans="1:13" ht="15" customHeight="1" x14ac:dyDescent="0.3">
      <c r="E16" s="3" t="s">
        <v>48</v>
      </c>
      <c r="G16" s="3" t="s">
        <v>65</v>
      </c>
      <c r="H16" s="4"/>
      <c r="I16" s="9"/>
      <c r="K16" s="6"/>
    </row>
    <row r="17" spans="5:9" x14ac:dyDescent="0.3">
      <c r="E17" s="3" t="s">
        <v>49</v>
      </c>
      <c r="G17" s="3" t="s">
        <v>66</v>
      </c>
      <c r="I17" s="9"/>
    </row>
    <row r="18" spans="5:9" ht="43.2" x14ac:dyDescent="0.3">
      <c r="G18" s="3" t="s">
        <v>67</v>
      </c>
    </row>
    <row r="19" spans="5:9" x14ac:dyDescent="0.3">
      <c r="G19" s="3" t="s">
        <v>68</v>
      </c>
    </row>
    <row r="20" spans="5:9" x14ac:dyDescent="0.3">
      <c r="G20" s="3" t="s">
        <v>69</v>
      </c>
    </row>
    <row r="21" spans="5:9" x14ac:dyDescent="0.3">
      <c r="G21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répatition par tranche d'âge</vt:lpstr>
      <vt:lpstr>répartition par durée d'arrêt</vt:lpstr>
      <vt:lpstr>répartition par type et arrêt</vt:lpstr>
      <vt:lpstr>répartition par filière</vt:lpstr>
      <vt:lpstr>répartition par type d'activité</vt:lpstr>
      <vt:lpstr>Feuil5</vt:lpstr>
      <vt:lpstr>Tableau de suivi des accidents</vt:lpstr>
      <vt:lpstr>Feuil2</vt:lpstr>
      <vt:lpstr>Feuil3</vt:lpstr>
      <vt:lpstr>activités</vt:lpstr>
      <vt:lpstr>élément_matériel</vt:lpstr>
      <vt:lpstr>filières</vt:lpstr>
      <vt:lpstr>nature_lésions</vt:lpstr>
      <vt:lpstr>oui_non</vt:lpstr>
      <vt:lpstr>sexe</vt:lpstr>
      <vt:lpstr>siège_lésions</vt:lpstr>
      <vt:lpstr>tableaux_MP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Pourny</dc:creator>
  <cp:lastModifiedBy>Marie Pourny</cp:lastModifiedBy>
  <cp:lastPrinted>2016-06-17T09:25:33Z</cp:lastPrinted>
  <dcterms:created xsi:type="dcterms:W3CDTF">2016-05-24T12:47:46Z</dcterms:created>
  <dcterms:modified xsi:type="dcterms:W3CDTF">2016-09-08T13:47:07Z</dcterms:modified>
</cp:coreProperties>
</file>